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4370" activeTab="0"/>
  </bookViews>
  <sheets>
    <sheet name="Investor Report" sheetId="1" r:id="rId1"/>
  </sheets>
  <definedNames>
    <definedName name="_DV_C21" localSheetId="0">'Investor Report'!$B$450</definedName>
    <definedName name="_xlnm.Print_Area" localSheetId="0">'Investor Report'!$B$1:$L$454</definedName>
    <definedName name="_xlnm.Print_Titles" localSheetId="0">'Investor Report'!$1:$4</definedName>
  </definedNames>
  <calcPr fullCalcOnLoad="1"/>
</workbook>
</file>

<file path=xl/sharedStrings.xml><?xml version="1.0" encoding="utf-8"?>
<sst xmlns="http://schemas.openxmlformats.org/spreadsheetml/2006/main" count="562" uniqueCount="311">
  <si>
    <t>TD Covered Bond (Legislative) Programme Monthly Investor Report</t>
  </si>
  <si>
    <t>Calculation Date:</t>
  </si>
  <si>
    <t>This report contains information regarding TD Covered Bond (Legislative)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</si>
  <si>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</si>
  <si>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The Toronto-Dominion Bank (“</t>
    </r>
    <r>
      <rPr>
        <b/>
        <sz val="12"/>
        <rFont val="Arial"/>
        <family val="2"/>
      </rPr>
      <t>TD</t>
    </r>
    <r>
      <rPr>
        <sz val="12"/>
        <rFont val="Arial"/>
        <family val="2"/>
      </rPr>
      <t>”) to be accurate, however, TD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</si>
  <si>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r>
      <t>THESE COVERED BONDS HAVE NOT BEEN APPROVED OR DISAPPROVED BY CANADA MORTGAGE AND HOUSING CORPORATION (</t>
    </r>
    <r>
      <rPr>
        <b/>
        <sz val="12"/>
        <rFont val="Arial"/>
        <family val="2"/>
      </rPr>
      <t>"CMHC"</t>
    </r>
    <r>
      <rPr>
        <sz val="12"/>
        <rFont val="Arial"/>
        <family val="2"/>
      </rPr>
      <t>) NOR HAS CMHC PASSED UPON THE ACCURACY OR ADEQUACY OF THIS DISCLOSURE DOCUMENT. THESE COVERED BONDS ARE NOT INSURED OR GUARANTEED BY CMHC OR THE GOVERNMENT OF CANADA OR ANY OTHER AGENCY THEREOF.</t>
    </r>
  </si>
  <si>
    <t>Programme Information</t>
  </si>
  <si>
    <t>Series</t>
  </si>
  <si>
    <t>Initial Principal</t>
  </si>
  <si>
    <t>Coupon Rate</t>
  </si>
  <si>
    <t>Rate Type</t>
  </si>
  <si>
    <t>Exchange Rate</t>
  </si>
  <si>
    <t>CAD Equivalent</t>
  </si>
  <si>
    <t>Final Maturity</t>
  </si>
  <si>
    <t>Moody's Rating</t>
  </si>
  <si>
    <t>DBRS Rating</t>
  </si>
  <si>
    <t>Fixed</t>
  </si>
  <si>
    <t>Aaa</t>
  </si>
  <si>
    <t>AAA</t>
  </si>
  <si>
    <t>Covered Bonds currently outstanding (CAD Equivalent):</t>
  </si>
  <si>
    <t>Issued under the Global Legislative Covered Bond Programme (Registered)</t>
  </si>
  <si>
    <t>Total:</t>
  </si>
  <si>
    <t>OSFI Covered Bond Limit</t>
  </si>
  <si>
    <t>Weighted average maturity of Outstanding Covered Bonds</t>
  </si>
  <si>
    <t>Weighted average remaining maturity of Loans in the cover pool</t>
  </si>
  <si>
    <t>Key Parties</t>
  </si>
  <si>
    <t>Issuer, Seller, Servicer, Cash Manager</t>
  </si>
  <si>
    <t>The Toronto-Dominion Bank</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</si>
  <si>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</si>
  <si>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</si>
  <si>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</si>
  <si>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</si>
  <si>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</si>
  <si>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</si>
  <si>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</si>
  <si>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</si>
  <si>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</si>
  <si>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</si>
  <si>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</si>
  <si>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</si>
  <si>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Intercompany Loan Balance</t>
  </si>
  <si>
    <t>Guarantee Loan</t>
  </si>
  <si>
    <t>Demand Loan</t>
  </si>
  <si>
    <t>Events of Default</t>
  </si>
  <si>
    <t>Issuer Event of Default</t>
  </si>
  <si>
    <t>No</t>
  </si>
  <si>
    <t>Guarantor Event of Default</t>
  </si>
  <si>
    <t>Ratings Triggers and Requirements</t>
  </si>
  <si>
    <t xml:space="preserve">Moody's </t>
  </si>
  <si>
    <t>DBRS</t>
  </si>
  <si>
    <t>The Toronto-Dominion Bank's Ratings:</t>
  </si>
  <si>
    <t>Senior Debt</t>
  </si>
  <si>
    <t>Aa1</t>
  </si>
  <si>
    <t>AA</t>
  </si>
  <si>
    <t>Ratings Outlook</t>
  </si>
  <si>
    <t>Negative</t>
  </si>
  <si>
    <t>Stable</t>
  </si>
  <si>
    <t>Short-Term</t>
  </si>
  <si>
    <t>P-1</t>
  </si>
  <si>
    <t>R-1 (high)</t>
  </si>
  <si>
    <t>Aa3</t>
  </si>
  <si>
    <r>
      <t>Ratings Triggers</t>
    </r>
    <r>
      <rPr>
        <b/>
        <vertAlign val="superscript"/>
        <sz val="14"/>
        <rFont val="Arial"/>
        <family val="2"/>
      </rPr>
      <t>(1)</t>
    </r>
  </si>
  <si>
    <t>Ratings Trigger</t>
  </si>
  <si>
    <t>Counterparty</t>
  </si>
  <si>
    <t>Moody's</t>
  </si>
  <si>
    <t>Specified Rating Related Action when 
Ratings Triggers are below the Threshold</t>
  </si>
  <si>
    <t>Ratings Threshold</t>
  </si>
  <si>
    <t>Cash Management Deposit Ratings</t>
  </si>
  <si>
    <t>TD</t>
  </si>
  <si>
    <t>-</t>
  </si>
  <si>
    <t>(a) Direct Servicer to deposit cashflows directly into the GDA Account; and 
(b) all amounts held by Cash Manager belonging to the Guarantor to be deposited to the GDA Account or Transaction Account, as applicable, within 5 business days</t>
  </si>
  <si>
    <t>Above</t>
  </si>
  <si>
    <t>Long-Term</t>
  </si>
  <si>
    <t>AA (low)</t>
  </si>
  <si>
    <t>Cash Manager Required Ratings</t>
  </si>
  <si>
    <t>P-2</t>
  </si>
  <si>
    <t xml:space="preserve">Obtain a guarantee from a credit support provider or replace </t>
  </si>
  <si>
    <t>BBB (low)</t>
  </si>
  <si>
    <t>Servicer Deposit Threshold Ratings</t>
  </si>
  <si>
    <t>Deposit cashflows to the Cash Manager within 2 business days or the GDA Account, as applicable</t>
  </si>
  <si>
    <t>Servicer Replacement Threshold Ratings</t>
  </si>
  <si>
    <t>Baa3</t>
  </si>
  <si>
    <t>Replace within 60 days</t>
  </si>
  <si>
    <t>Account Bank and GDA Provider Threshold Ratings</t>
  </si>
  <si>
    <t>R-1 (middle)</t>
  </si>
  <si>
    <t>Replace with Standby Account Bank</t>
  </si>
  <si>
    <t>Standby Account Bank  &amp; Standby GDA Provider Threshold Ratings</t>
  </si>
  <si>
    <t>BMO</t>
  </si>
  <si>
    <t>Replace</t>
  </si>
  <si>
    <t>N/A</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</si>
  <si>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</si>
  <si>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</si>
  <si>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</si>
  <si>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</si>
  <si>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</si>
  <si>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</si>
  <si>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</si>
  <si>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Pre-Maturity Minimum Ratings</t>
  </si>
  <si>
    <t>Short-Term 
(within 12 months)</t>
  </si>
  <si>
    <t>Credit to the Pre-Maturity Ledger up to the Pre-Maturity Liquidity Required Amount</t>
  </si>
  <si>
    <t>(in respect of Hard Bullet Covered Bonds)</t>
  </si>
  <si>
    <t>Long-Term 
(within 12 months)</t>
  </si>
  <si>
    <t>Long-Term 
(within 6 months)</t>
  </si>
  <si>
    <t>A (high)</t>
  </si>
  <si>
    <t>Ratings Triggers and Requirements (continued)</t>
  </si>
  <si>
    <r>
      <t xml:space="preserve">Ratings Triggers </t>
    </r>
    <r>
      <rPr>
        <b/>
        <vertAlign val="superscript"/>
        <sz val="14"/>
        <rFont val="Arial"/>
        <family val="2"/>
      </rPr>
      <t>(1)</t>
    </r>
  </si>
  <si>
    <t>Contingent Collateral Threshold Ratings</t>
  </si>
  <si>
    <t>BBB (high)</t>
  </si>
  <si>
    <t>Unless the Guarantor is holding sufficient Contingent Collateral, the Covered Bond Swap will become effective</t>
  </si>
  <si>
    <t>Interest Rate Swap Provider</t>
  </si>
  <si>
    <t>Credit support, obtain guarantee or replace</t>
  </si>
  <si>
    <t>Initial Rating Event</t>
  </si>
  <si>
    <r>
      <t>A2</t>
    </r>
    <r>
      <rPr>
        <vertAlign val="superscript"/>
        <sz val="12"/>
        <rFont val="Arial"/>
        <family val="2"/>
      </rPr>
      <t>(2)</t>
    </r>
  </si>
  <si>
    <t>Subsequent Downgrade Trigger Event</t>
  </si>
  <si>
    <t>R-2 (high)</t>
  </si>
  <si>
    <t>A3</t>
  </si>
  <si>
    <t>Covered Bond Swap Provider</t>
  </si>
  <si>
    <t>Pre-Maturity Test</t>
  </si>
  <si>
    <t>(Applicable to Hard Bullet Covered bonds)</t>
  </si>
  <si>
    <t>Pre Maturity Minimum Ratings</t>
  </si>
  <si>
    <t>Following a breach of the Pre-Maturity Test in respect of a Series of Hard Bullet Covered Bonds, and unless the Pre-Maturity Ledger is otherwise funded from other sources, the Partnership shall offer to sell Randomly Selected Loans if the Final Maturity Date is within twelve months from the Pre-Maturity Test Date.</t>
  </si>
  <si>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</si>
  <si>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</si>
  <si>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</si>
  <si>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</si>
  <si>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r>
      <rPr>
        <vertAlign val="superscript"/>
        <sz val="10"/>
        <rFont val="Arial"/>
        <family val="2"/>
      </rPr>
      <t>(1)</t>
    </r>
    <r>
      <rPr>
        <sz val="10"/>
        <rFont val="Arial"/>
        <family val="2"/>
      </rPr>
      <t xml:space="preserve"> Where both a short-term and long-term rating are noted for a particular rating agency, both such triggers must be breached before the consequences apply.</t>
    </r>
  </si>
  <si>
    <r>
      <rPr>
        <vertAlign val="superscript"/>
        <sz val="10"/>
        <rFont val="Arial"/>
        <family val="2"/>
      </rPr>
      <t>(2)</t>
    </r>
    <r>
      <rPr>
        <sz val="10"/>
        <rFont val="Arial"/>
        <family val="2"/>
      </rPr>
      <t xml:space="preserve"> If no short-term rating, long-term rating is A1.</t>
    </r>
  </si>
  <si>
    <t>Asset Coverage Test (C$)</t>
  </si>
  <si>
    <t xml:space="preserve">Outstanding Covered Bonds </t>
  </si>
  <si>
    <t xml:space="preserve">A = lesser of </t>
  </si>
  <si>
    <t>Asset Percentage:</t>
  </si>
  <si>
    <t>B = Principal Receipts</t>
  </si>
  <si>
    <t>Maximum Asset Percentage:</t>
  </si>
  <si>
    <t xml:space="preserve">C = the sum of </t>
  </si>
  <si>
    <t>(i) Cash Capital Contributions</t>
  </si>
  <si>
    <t>(ii) unapplied proceeds advanced under the Intercompany Loan Agreement</t>
  </si>
  <si>
    <t>(iii) unapplied proceeds from sale of Loans</t>
  </si>
  <si>
    <t>D = Substitute Assets</t>
  </si>
  <si>
    <t>E = Reserve Fund</t>
  </si>
  <si>
    <t>Y = Contingent Collateral Amount</t>
  </si>
  <si>
    <t>Z = Negative Carry Factor calculation</t>
  </si>
  <si>
    <t>Total =  A + B + C + D + E - Y - Z</t>
  </si>
  <si>
    <t>Asset Coverage Test Result</t>
  </si>
  <si>
    <t>Valuation Calculation (C$)</t>
  </si>
  <si>
    <t>Trading Value of Outstanding Covered Bonds</t>
  </si>
  <si>
    <t>D = Trading Value of Substitute Assets</t>
  </si>
  <si>
    <t>F = Trading Value of Swap Collateral</t>
  </si>
  <si>
    <t>Total = A + B + C + D + E + F</t>
  </si>
  <si>
    <t>Valuation Calculation Test Result</t>
  </si>
  <si>
    <t>Weighted average rate used for discounting:</t>
  </si>
  <si>
    <t>Amortization Test</t>
  </si>
  <si>
    <t>Do any of the Covered Bonds remain outstanding?</t>
  </si>
  <si>
    <t>Yes</t>
  </si>
  <si>
    <t>Event of Default on the part of the Registered Issuer?</t>
  </si>
  <si>
    <t>Amortization Test Required?</t>
  </si>
  <si>
    <t>Cover Pool - Summary Statistics</t>
  </si>
  <si>
    <t>Previous Month Ending Balance</t>
  </si>
  <si>
    <t>Number of Eligible Loans in cover pool</t>
  </si>
  <si>
    <t>Average Loan Size</t>
  </si>
  <si>
    <t>Number of Properties</t>
  </si>
  <si>
    <t>Number of Primary Borrowers</t>
  </si>
  <si>
    <t>Weighted Average Seasoning (months)</t>
  </si>
  <si>
    <t>Weighted Average Rate</t>
  </si>
  <si>
    <t>Weighted Average Term of Loans (months)</t>
  </si>
  <si>
    <t>Weighted Average Remaining Term of Loans (months)</t>
  </si>
  <si>
    <r>
      <t xml:space="preserve">Cover Pool Type of Assets </t>
    </r>
    <r>
      <rPr>
        <b/>
        <vertAlign val="superscript"/>
        <sz val="14"/>
        <color indexed="9"/>
        <rFont val="Arial"/>
        <family val="2"/>
      </rPr>
      <t>(1)</t>
    </r>
  </si>
  <si>
    <t>Principal Balance</t>
  </si>
  <si>
    <t>Percentage</t>
  </si>
  <si>
    <t>Conventional Mortgages</t>
  </si>
  <si>
    <r>
      <rPr>
        <vertAlign val="superscript"/>
        <sz val="10"/>
        <rFont val="Arial"/>
        <family val="2"/>
      </rPr>
      <t>(1)</t>
    </r>
    <r>
      <rPr>
        <sz val="10"/>
        <rFont val="Arial"/>
        <family val="2"/>
      </rPr>
      <t xml:space="preserve"> All mortgage loans are amortizing.</t>
    </r>
  </si>
  <si>
    <t>Cover Pool Rate Type Distribution</t>
  </si>
  <si>
    <t>Number of Loans</t>
  </si>
  <si>
    <t xml:space="preserve">Percentage </t>
  </si>
  <si>
    <t>Variable</t>
  </si>
  <si>
    <t>Total</t>
  </si>
  <si>
    <t>Cover Pool Rate Distribution</t>
  </si>
  <si>
    <t>Loan Rate (%)</t>
  </si>
  <si>
    <t>1.4999 and Below</t>
  </si>
  <si>
    <t>1.5000 - 1.9999</t>
  </si>
  <si>
    <t>2.0000 - 2.4999</t>
  </si>
  <si>
    <t>2.5000 - 2.9999</t>
  </si>
  <si>
    <t>3.0000 - 3.4999</t>
  </si>
  <si>
    <t>3.5000 - 3.9999</t>
  </si>
  <si>
    <t>4.0000 and Above</t>
  </si>
  <si>
    <t>Cover Pool Occupancy Type Distribution</t>
  </si>
  <si>
    <t>Occupancy Code</t>
  </si>
  <si>
    <t>Not Owner Occupied</t>
  </si>
  <si>
    <t>Owner Occupied</t>
  </si>
  <si>
    <t>Cover Pool Remaining Term Distribution</t>
  </si>
  <si>
    <t>Remaining Term (Months)</t>
  </si>
  <si>
    <t>5.99 and Below</t>
  </si>
  <si>
    <t>6.00 - 11.99</t>
  </si>
  <si>
    <t>12.00 - 23.99</t>
  </si>
  <si>
    <t>24.00 - 35.99</t>
  </si>
  <si>
    <t>36.00 - 41.99</t>
  </si>
  <si>
    <t>42.00 - 47.99</t>
  </si>
  <si>
    <t>48.00 - 53.99</t>
  </si>
  <si>
    <t>54.00 - 59.99</t>
  </si>
  <si>
    <t>60.00 - 65.99</t>
  </si>
  <si>
    <t>66.00 - 71.99</t>
  </si>
  <si>
    <t>72.00 +</t>
  </si>
  <si>
    <t>Cover Pool Remaining Principal Balance Distribution</t>
  </si>
  <si>
    <t>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</si>
  <si>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</si>
  <si>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</si>
  <si>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</si>
  <si>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</si>
  <si>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</si>
  <si>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</si>
  <si>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</si>
  <si>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</si>
  <si>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</si>
  <si>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</si>
  <si>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</si>
  <si>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</si>
  <si>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</si>
  <si>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</si>
  <si>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</si>
  <si>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</si>
  <si>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</si>
  <si>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</si>
  <si>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</si>
  <si>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</si>
  <si>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</si>
  <si>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</si>
  <si>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Detached (Single Family)</t>
  </si>
  <si>
    <t>Semi-Detached</t>
  </si>
  <si>
    <t>Multi-Family</t>
  </si>
  <si>
    <t>Townhouse</t>
  </si>
  <si>
    <t>Condos</t>
  </si>
  <si>
    <t>Other</t>
  </si>
  <si>
    <r>
      <t>Cover Pool Multi-Dimensional Distribution by Current LTV</t>
    </r>
    <r>
      <rPr>
        <b/>
        <vertAlign val="superscript"/>
        <sz val="14"/>
        <color indexed="9"/>
        <rFont val="Arial"/>
        <family val="2"/>
      </rPr>
      <t>(1)</t>
    </r>
    <r>
      <rPr>
        <b/>
        <sz val="14"/>
        <color indexed="9"/>
        <rFont val="Arial"/>
        <family val="2"/>
      </rPr>
      <t xml:space="preserve"> and Credit Scores</t>
    </r>
  </si>
  <si>
    <t>000-599</t>
  </si>
  <si>
    <t>600-650</t>
  </si>
  <si>
    <t>651-700</t>
  </si>
  <si>
    <t>701-750</t>
  </si>
  <si>
    <t>751-800</t>
  </si>
  <si>
    <t>801+</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</si>
  <si>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</si>
  <si>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</si>
  <si>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</si>
  <si>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</si>
  <si>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</si>
  <si>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</si>
  <si>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</si>
  <si>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</si>
  <si>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</si>
  <si>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</si>
  <si>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</si>
  <si>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</si>
  <si>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</si>
  <si>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</si>
  <si>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</si>
  <si>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</si>
  <si>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t>(1)  Current LTV is based on the quarterly indexation of the original or renewal appraised value.</t>
  </si>
  <si>
    <r>
      <t>Cover Pool Multi-Dimensional Distribution by Current LTV</t>
    </r>
    <r>
      <rPr>
        <b/>
        <vertAlign val="superscript"/>
        <sz val="14"/>
        <color indexed="9"/>
        <rFont val="Arial"/>
        <family val="2"/>
      </rPr>
      <t>(1)</t>
    </r>
    <r>
      <rPr>
        <b/>
        <sz val="14"/>
        <color indexed="9"/>
        <rFont val="Arial"/>
        <family val="2"/>
      </rPr>
      <t xml:space="preserve"> and Credit Scores (continued)</t>
    </r>
  </si>
  <si>
    <t>Current LTV (%)</t>
  </si>
  <si>
    <r>
      <t>Cover Pool Multi-Dimensional Distribution by Region, Current LTV</t>
    </r>
    <r>
      <rPr>
        <b/>
        <vertAlign val="superscript"/>
        <sz val="10"/>
        <color indexed="9"/>
        <rFont val="Arial"/>
        <family val="2"/>
      </rPr>
      <t>(1)</t>
    </r>
    <r>
      <rPr>
        <b/>
        <sz val="10"/>
        <color indexed="9"/>
        <rFont val="Arial"/>
        <family val="2"/>
      </rPr>
      <t xml:space="preserve"> </t>
    </r>
    <r>
      <rPr>
        <b/>
        <sz val="14"/>
        <color indexed="9"/>
        <rFont val="Arial"/>
        <family val="2"/>
      </rPr>
      <t>and Arrears</t>
    </r>
  </si>
  <si>
    <t>000 &lt; 030</t>
  </si>
  <si>
    <t>030 &lt; 060</t>
  </si>
  <si>
    <t>060 &lt; 090</t>
  </si>
  <si>
    <t>090 +</t>
  </si>
  <si>
    <t>Province</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</si>
  <si>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</si>
  <si>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</si>
  <si>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</si>
  <si>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</si>
  <si>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</si>
  <si>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</si>
  <si>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</si>
  <si>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</si>
  <si>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</si>
  <si>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</si>
  <si>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</si>
  <si>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</si>
  <si>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</si>
  <si>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</si>
  <si>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</si>
  <si>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Total Other</t>
  </si>
  <si>
    <t>Grand Total</t>
  </si>
  <si>
    <t>Indexation Methodology</t>
  </si>
  <si>
    <r>
      <t>As of the date of this Investor Report, the Guarantor employs the following methodology to determine indexed valuations for Properties in the Covered Bond Portfolio for reporting as of a date on or after 1 July 2014 (which methodology is, as of the date hereof, the "</t>
    </r>
    <r>
      <rPr>
        <sz val="11"/>
        <rFont val="Calibri"/>
        <family val="2"/>
      </rPr>
      <t>Indexation Methodology") for purposes of the Asset Coverage Test, the Amortization Test, the Valuation Calculation and for other purposes required by the CMHC Guide.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r>
  </si>
  <si>
    <t xml:space="preserve">The indices used by the Guarantor to determine the current market value of a Property are calculated using a time series of seasonally-adjusted resale home prices (the “HPI Data”) generated by The Canadian Real Estate Association (“CREA”).  At this time, the HPI Data is available for the following metropolitan areas: Calgary, Edmonton, Halifax-Dartmouth, Hamilton-Burlington, Kitchener-Waterloo, London &amp; St. Thomas, Ottawa-Carleton, Regina, Saint John, Saskatoon, St. Catherines &amp; district, Sudbury, Thunder Bay, Toronto, Greater Vancouver, Victoria, Windsor-Essex and Winnipeg. An index calculated based on the HPI Data for each such metropolitan area is referred to herein as a “Metropolitan HPI”.  The HPI Data is also available at a provincial level for each province of Canada.  An index calculated based on the HPI Data for a province is referred to herein as a “Provincial HPI”.  </t>
  </si>
  <si>
    <t>The HPI Data is available by subscription from CREA at http://crea.ca/statistics.  This website and its contents do not form part of this Investor Report.</t>
  </si>
  <si>
    <t>A three step process is used to determine the current market value for each Property subject to the Related Security in respect of the Loan. First, a code (the Forward Sorting Area) which identifies the location of the Property is compared to corresponding codes published by Canada Post that groups properties into the areas covered by the HPI Data.  Second, the rate of change for the applicable area is used to calculate a house price index factor (the “HPI Factor”).  In order to calculate the applicable HPI Factor, if the Property is located within an area covered by a Metropolitan HPI, the applicable Metropolitan HPI will be used and if the Property is located outside of the areas covered by the Metropolitan HPIs, the applicable Provincial HPI will be used.  Finally, the current market value is then determined by adjusting the original valuation for such Property, by applying the corresponding HPI Factor from the date of the original valuation to the date on which the latest valuation is being adjusted for purposes of determining the current market value for such Property. In instances where the original valuation in respect of such property pre-dates the first available date for the relevant rate of change in the HPI Data, the first available date for such rate of change is used to determine the rate of change to apply to adjust the latest valuation for purposes of determining the current market value for such Property. The process is repeated at least quarterly.</t>
  </si>
  <si>
    <t xml:space="preserve">Material risks associated with using the Indexation Methodology include, but are not limited to, the accuracy and completeness of the HPI Data being used to calculate the Metropolitan HPIs and the Provincial HPIs, the continued availability of the HPI Data, the risk that the HPI Data does not account for differences in property value changes based on property type, and, in the case of Properties located outside of the areas covered by the Metropolitan HPIs, the risk that the Provincial HPIs may not accurately capture unique factors affecting local housing markets.   </t>
  </si>
  <si>
    <t>The HPI Data is made available by CREA to The Toronto-Dominion Bank (the “Bank”) on an “as is basis” without warranty of any kind including all implied warranties and conditions of merchantability, fitness for a particular purpose, title and non-infringement.  CREA makes no representations about the suitability of the HPI Data.  CREA shall not be liable for any direct, incidental, consequential, indirect or punitive damages arising out of the Bank’s access to or use of the HPI Data.</t>
  </si>
  <si>
    <r>
      <t xml:space="preserve">(i) LTV Adjusted True Balance </t>
    </r>
    <r>
      <rPr>
        <vertAlign val="superscript"/>
        <sz val="12"/>
        <rFont val="Arial"/>
        <family val="2"/>
      </rPr>
      <t>(1)</t>
    </r>
    <r>
      <rPr>
        <sz val="12"/>
        <rFont val="Arial"/>
        <family val="2"/>
      </rPr>
      <t xml:space="preserve"> and</t>
    </r>
  </si>
  <si>
    <r>
      <t xml:space="preserve">(ii) Asset Percentage Adjusted True Balance </t>
    </r>
    <r>
      <rPr>
        <vertAlign val="superscript"/>
        <sz val="12"/>
        <rFont val="Arial"/>
        <family val="2"/>
      </rPr>
      <t>(1)</t>
    </r>
  </si>
  <si>
    <t>(1)  LTV Adjusted True Balance and Asset Percentage Adjusted True Balance are calculated based on quarterly indexation of original or renewal appraised value.</t>
  </si>
  <si>
    <t>A(i), aggregated</t>
  </si>
  <si>
    <t>A(ii), aggregated</t>
  </si>
  <si>
    <r>
      <t xml:space="preserve">A = LTV Adjusted Loan Present Value </t>
    </r>
    <r>
      <rPr>
        <vertAlign val="superscript"/>
        <sz val="12"/>
        <rFont val="Arial"/>
        <family val="2"/>
      </rPr>
      <t>(1)</t>
    </r>
  </si>
  <si>
    <t>(1)  LTV Adjusted Loan Present Value is calculated based on quarterly indexation of original or renewal appraised value.</t>
  </si>
  <si>
    <t>Bank of Montreal's Ratings: (Standby Account Bank, Standby GDA Provider)</t>
  </si>
  <si>
    <r>
      <t>A(low)</t>
    </r>
    <r>
      <rPr>
        <vertAlign val="superscript"/>
        <sz val="12"/>
        <rFont val="Arial"/>
        <family val="2"/>
      </rPr>
      <t>(1)</t>
    </r>
  </si>
  <si>
    <r>
      <rPr>
        <vertAlign val="superscript"/>
        <sz val="10"/>
        <rFont val="Arial"/>
        <family val="2"/>
      </rPr>
      <t>(1)</t>
    </r>
    <r>
      <rPr>
        <sz val="10"/>
        <rFont val="Arial"/>
        <family val="2"/>
      </rPr>
      <t xml:space="preserve"> For DBRS, if the Final Maturity Date is within six months of the Pre-Maturity Test, then A(high).</t>
    </r>
  </si>
  <si>
    <t>Current Month Ending Balance</t>
  </si>
  <si>
    <r>
      <t>Weighted Average LTV - Original</t>
    </r>
    <r>
      <rPr>
        <vertAlign val="superscript"/>
        <sz val="12"/>
        <rFont val="Arial"/>
        <family val="2"/>
      </rPr>
      <t xml:space="preserve"> (1)</t>
    </r>
  </si>
  <si>
    <r>
      <t xml:space="preserve">Weighted Average LTV - Authorized </t>
    </r>
    <r>
      <rPr>
        <vertAlign val="superscript"/>
        <sz val="12"/>
        <rFont val="Arial"/>
        <family val="2"/>
      </rPr>
      <t>(1)</t>
    </r>
  </si>
  <si>
    <r>
      <rPr>
        <vertAlign val="superscript"/>
        <sz val="10"/>
        <rFont val="Arial"/>
        <family val="2"/>
      </rPr>
      <t xml:space="preserve">(1) </t>
    </r>
    <r>
      <rPr>
        <sz val="10"/>
        <rFont val="Arial"/>
        <family val="2"/>
      </rPr>
      <t xml:space="preserve">Weighted Average Original LTV and Weighted Average Authorized LTV are based on original or renewal appraised value. </t>
    </r>
  </si>
  <si>
    <r>
      <t xml:space="preserve">Weighted Average LTV - Current </t>
    </r>
    <r>
      <rPr>
        <vertAlign val="superscript"/>
        <sz val="12"/>
        <rFont val="Arial"/>
        <family val="2"/>
      </rPr>
      <t>(2)</t>
    </r>
  </si>
  <si>
    <r>
      <rPr>
        <vertAlign val="superscript"/>
        <sz val="10"/>
        <rFont val="Arial"/>
        <family val="2"/>
      </rPr>
      <t xml:space="preserve">(2) </t>
    </r>
    <r>
      <rPr>
        <sz val="10"/>
        <rFont val="Arial"/>
        <family val="2"/>
      </rPr>
      <t>Weighted Average Current LTV is based on quarterly indexation of original or renewal appraised value.</t>
    </r>
  </si>
  <si>
    <r>
      <t xml:space="preserve">CBL1 </t>
    </r>
    <r>
      <rPr>
        <vertAlign val="superscript"/>
        <sz val="14"/>
        <rFont val="Arial"/>
        <family val="2"/>
      </rPr>
      <t>(1)</t>
    </r>
  </si>
  <si>
    <r>
      <rPr>
        <vertAlign val="superscript"/>
        <sz val="10"/>
        <rFont val="Arial"/>
        <family val="2"/>
      </rPr>
      <t>(2)</t>
    </r>
    <r>
      <rPr>
        <sz val="10"/>
        <rFont val="Arial"/>
        <family val="2"/>
      </rPr>
      <t xml:space="preserve"> Covered Bonds issued under the Global Public Sector Covered Bonds Programme do not form part of the Global Legislative Covered Bond Programme, nor do they benefit from the Covered Bond Legislative Framework.</t>
    </r>
  </si>
  <si>
    <r>
      <t xml:space="preserve">Issued under the Global Public Sector Covered Bond Programme (Non-Registered) </t>
    </r>
    <r>
      <rPr>
        <vertAlign val="superscript"/>
        <sz val="12"/>
        <rFont val="Arial"/>
        <family val="2"/>
      </rPr>
      <t>(2)</t>
    </r>
  </si>
  <si>
    <r>
      <rPr>
        <vertAlign val="superscript"/>
        <sz val="10"/>
        <rFont val="Arial"/>
        <family val="2"/>
      </rPr>
      <t>(1)</t>
    </r>
    <r>
      <rPr>
        <sz val="10"/>
        <rFont val="Arial"/>
        <family val="2"/>
      </rPr>
      <t xml:space="preserve"> An Extended Due for Payment Date twelve months after the Final Maturity Date has been specified in the Final Terms of this Series.  The Coupon Rate specified in this report in respect of this Series applies until the Final Maturity Date of this Series following which the floating rate of interest specified in the Final Terms of this Series is payable monthly in arrears from and including the Final Maturity Date to but excluding the Extended Due for Payment Date.</t>
    </r>
  </si>
  <si>
    <r>
      <t xml:space="preserve">Obtain guarantee or replace </t>
    </r>
    <r>
      <rPr>
        <vertAlign val="superscript"/>
        <sz val="12"/>
        <rFont val="Arial"/>
        <family val="2"/>
      </rPr>
      <t>(3)</t>
    </r>
  </si>
  <si>
    <r>
      <rPr>
        <vertAlign val="superscript"/>
        <sz val="10"/>
        <rFont val="Arial"/>
        <family val="2"/>
      </rPr>
      <t>(3)</t>
    </r>
    <r>
      <rPr>
        <sz val="10"/>
        <rFont val="Arial"/>
        <family val="2"/>
      </rPr>
      <t xml:space="preserve"> Specified rating related action has been corrected.</t>
    </r>
  </si>
  <si>
    <r>
      <t xml:space="preserve">Date of Report: </t>
    </r>
    <r>
      <rPr>
        <vertAlign val="superscript"/>
        <sz val="12"/>
        <rFont val="Arial"/>
        <family val="2"/>
      </rPr>
      <t>(*)</t>
    </r>
  </si>
  <si>
    <r>
      <rPr>
        <vertAlign val="superscript"/>
        <sz val="10"/>
        <rFont val="Arial"/>
        <family val="2"/>
      </rPr>
      <t>(*)</t>
    </r>
    <r>
      <rPr>
        <sz val="10"/>
        <rFont val="Arial"/>
        <family val="2"/>
      </rPr>
      <t xml:space="preserve"> Restated on October 1, 2014.  Refer to footnote (1) under "Programme Information" and footnote (3) under "Ratings Triggers and Requirements" for details of the restatements.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</si>
</sst>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2]\ * #,##0_);_([$€-2]\ * \(#,##0\);_([$€-2]\ * &quot;-&quot;_);_(@_)"/>
    <numFmt numFmtId="165" formatCode="0.0000"/>
    <numFmt numFmtId="166" formatCode="[$-409]mmmm\ d\,\ yyyy;@"/>
    <numFmt numFmtId="167" formatCode="_(&quot;$&quot;* #,##0_);_(&quot;$&quot;* \(#,##0\);_(&quot;$&quot;* &quot;-&quot;??_);_(@_)"/>
    <numFmt numFmtId="168" formatCode="0.000%"/>
    <numFmt numFmtId="169" formatCode="_(* #,##0_);_(* \(#,##0\);_(* &quot;-&quot;??_);_(@_)"/>
    <numFmt numFmtId="170" formatCode="0.0000%"/>
  </numFmts>
  <fonts count="70">
    <font>
      <sz val="10"/>
      <name val="Arial"/>
      <family val="0"/>
    </font>
    <font>
      <sz val="11"/>
      <color indexed="8"/>
      <name val="Calibri"/>
      <family val="2"/>
    </font>
    <font>
      <b/>
      <sz val="18"/>
      <name val="Arial"/>
      <family val="2"/>
    </font>
    <font>
      <sz val="12"/>
      <name val="Arial"/>
      <family val="2"/>
    </font>
    <font>
      <b/>
      <sz val="12"/>
      <name val="Arial"/>
      <family val="2"/>
    </font>
    <font>
      <sz val="10"/>
      <color indexed="22"/>
      <name val="Arial"/>
      <family val="2"/>
    </font>
    <font>
      <sz val="10"/>
      <color indexed="9"/>
      <name val="Arial"/>
      <family val="2"/>
    </font>
    <font>
      <b/>
      <u val="single"/>
      <sz val="14"/>
      <name val="Arial"/>
      <family val="2"/>
    </font>
    <font>
      <sz val="14"/>
      <name val="Arial"/>
      <family val="2"/>
    </font>
    <font>
      <b/>
      <sz val="14"/>
      <name val="Arial"/>
      <family val="2"/>
    </font>
    <font>
      <vertAlign val="superscript"/>
      <sz val="12"/>
      <name val="Arial"/>
      <family val="2"/>
    </font>
    <font>
      <b/>
      <u val="single"/>
      <sz val="12"/>
      <name val="Arial"/>
      <family val="2"/>
    </font>
    <font>
      <vertAlign val="superscript"/>
      <sz val="10"/>
      <name val="Arial"/>
      <family val="2"/>
    </font>
    <font>
      <sz val="12"/>
      <color indexed="9"/>
      <name val="Arial"/>
      <family val="2"/>
    </font>
    <font>
      <u val="single"/>
      <sz val="12"/>
      <name val="Arial"/>
      <family val="2"/>
    </font>
    <font>
      <b/>
      <vertAlign val="superscript"/>
      <sz val="14"/>
      <name val="Arial"/>
      <family val="2"/>
    </font>
    <font>
      <b/>
      <vertAlign val="superscript"/>
      <sz val="14"/>
      <color indexed="9"/>
      <name val="Arial"/>
      <family val="2"/>
    </font>
    <font>
      <sz val="12"/>
      <color indexed="22"/>
      <name val="Arial"/>
      <family val="2"/>
    </font>
    <font>
      <sz val="12"/>
      <color indexed="8"/>
      <name val="Arial"/>
      <family val="2"/>
    </font>
    <font>
      <b/>
      <sz val="14"/>
      <color indexed="9"/>
      <name val="Arial"/>
      <family val="2"/>
    </font>
    <font>
      <sz val="12"/>
      <name val="Times New Roman"/>
      <family val="1"/>
    </font>
    <font>
      <b/>
      <vertAlign val="superscript"/>
      <sz val="10"/>
      <color indexed="9"/>
      <name val="Arial"/>
      <family val="2"/>
    </font>
    <font>
      <b/>
      <sz val="10"/>
      <color indexed="9"/>
      <name val="Arial"/>
      <family val="2"/>
    </font>
    <font>
      <sz val="11"/>
      <name val="Calibri"/>
      <family val="2"/>
    </font>
    <font>
      <vertAlign val="superscrip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3"/>
      <name val="Arial"/>
      <family val="2"/>
    </font>
    <font>
      <b/>
      <sz val="12"/>
      <color indexed="9"/>
      <name val="Arial"/>
      <family val="2"/>
    </font>
    <font>
      <b/>
      <sz val="12"/>
      <color indexed="10"/>
      <name val="Arial"/>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14"/>
      <color theme="0"/>
      <name val="Arial"/>
      <family val="2"/>
    </font>
    <font>
      <b/>
      <sz val="14"/>
      <color theme="1" tint="0.34999001026153564"/>
      <name val="Arial"/>
      <family val="2"/>
    </font>
    <font>
      <b/>
      <sz val="12"/>
      <color theme="0"/>
      <name val="Arial"/>
      <family val="2"/>
    </font>
    <font>
      <b/>
      <sz val="12"/>
      <color rgb="FFFF0000"/>
      <name val="Arial"/>
      <family val="2"/>
    </font>
    <font>
      <sz val="12"/>
      <color theme="0"/>
      <name val="Arial"/>
      <family val="2"/>
    </font>
    <font>
      <sz val="12"/>
      <color rgb="FFFF0000"/>
      <name val="Arial"/>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66B55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double"/>
    </border>
    <border>
      <left/>
      <right/>
      <top style="thin"/>
      <bottom/>
    </border>
    <border>
      <left/>
      <right/>
      <top/>
      <bottom style="thin"/>
    </border>
    <border>
      <left style="thin">
        <color indexed="8"/>
      </left>
      <right/>
      <top/>
      <bottom/>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center" wrapText="1"/>
    </xf>
    <xf numFmtId="0" fontId="3" fillId="0" borderId="0" xfId="0" applyFont="1" applyAlignment="1">
      <alignment/>
    </xf>
    <xf numFmtId="15" fontId="3" fillId="0" borderId="0" xfId="0" applyNumberFormat="1" applyFont="1" applyAlignment="1">
      <alignment/>
    </xf>
    <xf numFmtId="15" fontId="0" fillId="0" borderId="0" xfId="0" applyNumberFormat="1" applyFont="1" applyAlignment="1">
      <alignment/>
    </xf>
    <xf numFmtId="0" fontId="48" fillId="0" borderId="0" xfId="40" applyFill="1" applyBorder="1" applyAlignment="1">
      <alignment/>
    </xf>
    <xf numFmtId="0" fontId="3" fillId="0" borderId="0" xfId="0" applyFont="1" applyFill="1" applyAlignment="1">
      <alignment horizontal="left" vertical="top" wrapText="1"/>
    </xf>
    <xf numFmtId="0" fontId="62" fillId="33" borderId="0" xfId="0" applyFont="1" applyFill="1" applyBorder="1" applyAlignment="1">
      <alignment/>
    </xf>
    <xf numFmtId="0" fontId="63" fillId="34" borderId="0" xfId="0" applyFont="1" applyFill="1" applyBorder="1" applyAlignment="1">
      <alignment/>
    </xf>
    <xf numFmtId="0" fontId="5" fillId="34" borderId="0" xfId="0" applyFont="1" applyFill="1" applyBorder="1" applyAlignment="1">
      <alignment/>
    </xf>
    <xf numFmtId="0" fontId="6" fillId="34" borderId="0" xfId="0" applyFont="1" applyFill="1" applyBorder="1" applyAlignment="1">
      <alignment/>
    </xf>
    <xf numFmtId="0" fontId="0" fillId="34" borderId="0" xfId="0" applyFont="1" applyFill="1" applyAlignment="1">
      <alignment/>
    </xf>
    <xf numFmtId="0" fontId="0" fillId="0" borderId="0" xfId="0" applyFont="1" applyFill="1" applyAlignment="1">
      <alignment/>
    </xf>
    <xf numFmtId="0" fontId="62" fillId="0" borderId="0" xfId="0" applyFont="1" applyFill="1" applyBorder="1" applyAlignment="1">
      <alignment/>
    </xf>
    <xf numFmtId="0" fontId="6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3"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horizontal="center" wrapText="1"/>
    </xf>
    <xf numFmtId="0" fontId="7" fillId="0" borderId="0" xfId="0" applyFont="1" applyFill="1" applyAlignment="1">
      <alignment horizontal="center"/>
    </xf>
    <xf numFmtId="0" fontId="8" fillId="0" borderId="0" xfId="0" applyFont="1" applyFill="1" applyAlignment="1">
      <alignment horizontal="center"/>
    </xf>
    <xf numFmtId="164" fontId="8" fillId="0" borderId="0" xfId="0" applyNumberFormat="1" applyFont="1" applyFill="1" applyAlignment="1">
      <alignment horizontal="center" wrapText="1"/>
    </xf>
    <xf numFmtId="165" fontId="8" fillId="0" borderId="0" xfId="0" applyNumberFormat="1" applyFont="1" applyFill="1" applyAlignment="1">
      <alignment horizontal="center"/>
    </xf>
    <xf numFmtId="42" fontId="8" fillId="0" borderId="0" xfId="0" applyNumberFormat="1" applyFont="1" applyFill="1" applyAlignment="1">
      <alignment horizontal="center" wrapText="1"/>
    </xf>
    <xf numFmtId="166" fontId="8" fillId="0" borderId="0" xfId="0" applyNumberFormat="1" applyFont="1" applyFill="1" applyAlignment="1">
      <alignment horizontal="center" wrapText="1"/>
    </xf>
    <xf numFmtId="0" fontId="3" fillId="0" borderId="0" xfId="0" applyFont="1" applyFill="1" applyBorder="1" applyAlignment="1">
      <alignment horizontal="center"/>
    </xf>
    <xf numFmtId="6" fontId="3" fillId="0" borderId="0" xfId="0" applyNumberFormat="1" applyFont="1" applyFill="1" applyAlignment="1">
      <alignment horizontal="center"/>
    </xf>
    <xf numFmtId="166" fontId="3" fillId="0" borderId="0" xfId="0" applyNumberFormat="1" applyFont="1" applyFill="1" applyAlignment="1">
      <alignment horizontal="center"/>
    </xf>
    <xf numFmtId="0" fontId="9" fillId="0" borderId="0" xfId="0" applyFont="1" applyFill="1" applyAlignment="1">
      <alignment vertical="top"/>
    </xf>
    <xf numFmtId="0" fontId="4" fillId="0" borderId="0" xfId="0" applyFont="1" applyFill="1" applyAlignment="1">
      <alignment/>
    </xf>
    <xf numFmtId="0" fontId="3" fillId="0" borderId="0" xfId="0" applyFont="1" applyFill="1" applyAlignment="1">
      <alignment horizontal="left" vertical="top" indent="5"/>
    </xf>
    <xf numFmtId="167" fontId="3" fillId="0" borderId="0" xfId="44" applyNumberFormat="1" applyFont="1" applyFill="1" applyBorder="1" applyAlignment="1">
      <alignment horizontal="right"/>
    </xf>
    <xf numFmtId="168" fontId="3" fillId="0" borderId="0" xfId="57" applyNumberFormat="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left" indent="5"/>
    </xf>
    <xf numFmtId="167" fontId="3" fillId="0" borderId="10" xfId="44" applyNumberFormat="1" applyFont="1" applyFill="1" applyBorder="1" applyAlignment="1">
      <alignment horizontal="right"/>
    </xf>
    <xf numFmtId="0" fontId="9" fillId="0" borderId="0" xfId="0" applyFont="1" applyFill="1" applyAlignment="1">
      <alignment/>
    </xf>
    <xf numFmtId="169" fontId="3" fillId="0" borderId="0" xfId="42" applyNumberFormat="1" applyFont="1" applyFill="1" applyBorder="1" applyAlignment="1">
      <alignment horizontal="right"/>
    </xf>
    <xf numFmtId="6" fontId="3" fillId="0" borderId="0" xfId="0" applyNumberFormat="1" applyFont="1" applyFill="1" applyAlignment="1">
      <alignment horizontal="right"/>
    </xf>
    <xf numFmtId="0" fontId="3" fillId="0" borderId="0" xfId="0" applyFont="1" applyFill="1" applyAlignment="1">
      <alignment vertical="top"/>
    </xf>
    <xf numFmtId="43" fontId="3" fillId="0" borderId="0" xfId="42" applyFont="1" applyFill="1" applyBorder="1" applyAlignment="1">
      <alignment horizontal="right"/>
    </xf>
    <xf numFmtId="43" fontId="3" fillId="0" borderId="0" xfId="42" applyFont="1" applyFill="1" applyAlignment="1">
      <alignment horizontal="center"/>
    </xf>
    <xf numFmtId="0" fontId="3" fillId="0" borderId="0" xfId="0" applyFont="1" applyFill="1" applyBorder="1" applyAlignment="1">
      <alignment/>
    </xf>
    <xf numFmtId="0" fontId="7" fillId="0" borderId="0" xfId="0" applyFont="1" applyFill="1" applyAlignment="1">
      <alignment/>
    </xf>
    <xf numFmtId="0" fontId="11" fillId="0" borderId="0" xfId="0" applyFont="1" applyFill="1" applyAlignment="1">
      <alignment/>
    </xf>
    <xf numFmtId="0" fontId="3" fillId="0" borderId="0" xfId="0" applyFont="1" applyFill="1" applyAlignment="1">
      <alignment/>
    </xf>
    <xf numFmtId="41" fontId="3" fillId="0" borderId="0" xfId="0" applyNumberFormat="1" applyFont="1" applyFill="1" applyAlignment="1">
      <alignment/>
    </xf>
    <xf numFmtId="0" fontId="4" fillId="0" borderId="0" xfId="0" applyFont="1" applyFill="1" applyBorder="1" applyAlignment="1">
      <alignment horizontal="left" indent="5"/>
    </xf>
    <xf numFmtId="0" fontId="4" fillId="0" borderId="0" xfId="0" applyFont="1" applyFill="1" applyBorder="1" applyAlignment="1">
      <alignment/>
    </xf>
    <xf numFmtId="41" fontId="3" fillId="0" borderId="10" xfId="0" applyNumberFormat="1" applyFont="1" applyFill="1" applyBorder="1" applyAlignment="1">
      <alignment horizontal="left"/>
    </xf>
    <xf numFmtId="0" fontId="11" fillId="0" borderId="0" xfId="0" applyFont="1" applyFill="1" applyAlignment="1">
      <alignment/>
    </xf>
    <xf numFmtId="0" fontId="0" fillId="0" borderId="0" xfId="0" applyFont="1" applyFill="1" applyAlignment="1">
      <alignment vertical="center"/>
    </xf>
    <xf numFmtId="0" fontId="65" fillId="33" borderId="0" xfId="0" applyFont="1" applyFill="1" applyAlignment="1">
      <alignment/>
    </xf>
    <xf numFmtId="0" fontId="13" fillId="34" borderId="0" xfId="0" applyFont="1" applyFill="1" applyAlignment="1">
      <alignment/>
    </xf>
    <xf numFmtId="0" fontId="3" fillId="34" borderId="0" xfId="0" applyFont="1" applyFill="1" applyAlignment="1">
      <alignment/>
    </xf>
    <xf numFmtId="0" fontId="65"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3" fillId="0" borderId="0" xfId="0" applyFont="1" applyFill="1" applyAlignment="1">
      <alignment horizontal="center" vertical="top"/>
    </xf>
    <xf numFmtId="0" fontId="3" fillId="0" borderId="0" xfId="0" applyFont="1" applyFill="1" applyAlignment="1">
      <alignment horizontal="center" vertical="top" wrapText="1"/>
    </xf>
    <xf numFmtId="0" fontId="3" fillId="0" borderId="0" xfId="0" applyFont="1" applyFill="1" applyAlignment="1">
      <alignment horizontal="right"/>
    </xf>
    <xf numFmtId="0" fontId="11"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vertical="center"/>
    </xf>
    <xf numFmtId="0" fontId="7" fillId="0" borderId="0" xfId="0" applyFont="1" applyFill="1" applyAlignment="1">
      <alignment horizontal="left"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wrapText="1"/>
    </xf>
    <xf numFmtId="0" fontId="3" fillId="0" borderId="0" xfId="0" applyFont="1" applyFill="1" applyBorder="1" applyAlignment="1">
      <alignment horizontal="right"/>
    </xf>
    <xf numFmtId="0" fontId="3" fillId="0" borderId="0" xfId="0" applyFont="1" applyFill="1" applyBorder="1" applyAlignment="1">
      <alignment horizontal="right" vertical="top"/>
    </xf>
    <xf numFmtId="0" fontId="3" fillId="0" borderId="11" xfId="0" applyFont="1" applyFill="1" applyBorder="1" applyAlignment="1">
      <alignment horizontal="center"/>
    </xf>
    <xf numFmtId="0" fontId="3" fillId="0" borderId="0" xfId="0" applyFont="1" applyFill="1" applyBorder="1" applyAlignment="1">
      <alignment vertical="top"/>
    </xf>
    <xf numFmtId="0" fontId="3" fillId="0" borderId="11" xfId="0" applyFont="1" applyFill="1" applyBorder="1" applyAlignment="1">
      <alignment/>
    </xf>
    <xf numFmtId="0" fontId="3" fillId="0" borderId="12" xfId="0" applyFont="1" applyFill="1" applyBorder="1" applyAlignment="1">
      <alignment/>
    </xf>
    <xf numFmtId="0" fontId="66" fillId="0" borderId="0" xfId="0" applyFont="1" applyFill="1" applyAlignment="1">
      <alignment/>
    </xf>
    <xf numFmtId="0" fontId="4" fillId="0" borderId="0" xfId="0" applyFont="1" applyFill="1" applyAlignment="1">
      <alignment horizontal="center"/>
    </xf>
    <xf numFmtId="0" fontId="9" fillId="0" borderId="0" xfId="0" applyFont="1" applyFill="1" applyBorder="1" applyAlignment="1">
      <alignment/>
    </xf>
    <xf numFmtId="0" fontId="63" fillId="0" borderId="0" xfId="0" applyFont="1" applyFill="1" applyBorder="1" applyAlignment="1">
      <alignment/>
    </xf>
    <xf numFmtId="0" fontId="9" fillId="0" borderId="12" xfId="0" applyFont="1" applyFill="1" applyBorder="1" applyAlignment="1">
      <alignment horizontal="center"/>
    </xf>
    <xf numFmtId="0" fontId="9" fillId="0" borderId="0" xfId="0" applyFont="1" applyFill="1" applyBorder="1" applyAlignment="1">
      <alignment horizontal="center"/>
    </xf>
    <xf numFmtId="17" fontId="3" fillId="0" borderId="0"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1" xfId="0" applyFont="1" applyFill="1" applyBorder="1" applyAlignment="1">
      <alignment vertical="top"/>
    </xf>
    <xf numFmtId="0" fontId="3" fillId="0" borderId="0" xfId="0" applyFont="1" applyFill="1" applyAlignment="1">
      <alignment horizontal="left"/>
    </xf>
    <xf numFmtId="17" fontId="3" fillId="0" borderId="0" xfId="0" applyNumberFormat="1" applyFont="1" applyFill="1" applyAlignment="1">
      <alignment horizontal="center"/>
    </xf>
    <xf numFmtId="0" fontId="3" fillId="0" borderId="0" xfId="0" applyFont="1" applyFill="1" applyAlignment="1">
      <alignment horizontal="left" vertical="top" indent="2"/>
    </xf>
    <xf numFmtId="0" fontId="3" fillId="0" borderId="0" xfId="0" applyFont="1" applyFill="1" applyBorder="1" applyAlignment="1">
      <alignment horizontal="center" vertical="top"/>
    </xf>
    <xf numFmtId="0" fontId="3" fillId="0" borderId="12" xfId="0" applyFont="1" applyFill="1" applyBorder="1" applyAlignment="1">
      <alignment horizontal="left"/>
    </xf>
    <xf numFmtId="17" fontId="3" fillId="0" borderId="12" xfId="0" applyNumberFormat="1" applyFont="1" applyFill="1" applyBorder="1" applyAlignment="1">
      <alignment/>
    </xf>
    <xf numFmtId="0" fontId="3" fillId="0" borderId="0" xfId="0" applyFont="1" applyFill="1" applyBorder="1" applyAlignment="1">
      <alignment horizontal="left"/>
    </xf>
    <xf numFmtId="17" fontId="3" fillId="0" borderId="0" xfId="0" applyNumberFormat="1" applyFont="1" applyFill="1" applyBorder="1" applyAlignment="1">
      <alignment/>
    </xf>
    <xf numFmtId="0" fontId="3" fillId="0" borderId="0" xfId="0" applyFont="1" applyFill="1" applyAlignment="1">
      <alignment horizontal="right" wrapText="1"/>
    </xf>
    <xf numFmtId="0" fontId="3"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horizontal="right" vertical="center"/>
    </xf>
    <xf numFmtId="0" fontId="3" fillId="0" borderId="0" xfId="0" applyFont="1" applyAlignment="1">
      <alignment horizontal="center"/>
    </xf>
    <xf numFmtId="0" fontId="3" fillId="0" borderId="12" xfId="0" applyFont="1" applyBorder="1" applyAlignment="1">
      <alignment horizontal="center"/>
    </xf>
    <xf numFmtId="0" fontId="3" fillId="0" borderId="0" xfId="0" applyFont="1" applyFill="1" applyBorder="1" applyAlignment="1">
      <alignment wrapText="1"/>
    </xf>
    <xf numFmtId="0" fontId="3" fillId="0" borderId="0" xfId="0" applyFont="1" applyBorder="1" applyAlignment="1">
      <alignment horizontal="center"/>
    </xf>
    <xf numFmtId="0" fontId="3" fillId="0" borderId="0" xfId="0" applyFont="1" applyFill="1" applyAlignment="1">
      <alignment horizontal="left" vertical="top"/>
    </xf>
    <xf numFmtId="0" fontId="7" fillId="0" borderId="0" xfId="0" applyFont="1" applyBorder="1" applyAlignment="1">
      <alignment horizontal="center"/>
    </xf>
    <xf numFmtId="0" fontId="3" fillId="0" borderId="0" xfId="0" applyFont="1" applyFill="1" applyAlignment="1">
      <alignment horizontal="left" indent="3"/>
    </xf>
    <xf numFmtId="0" fontId="64" fillId="34" borderId="0" xfId="0" applyFont="1" applyFill="1" applyBorder="1" applyAlignment="1">
      <alignment/>
    </xf>
    <xf numFmtId="0" fontId="3" fillId="35" borderId="0" xfId="0" applyFont="1" applyFill="1" applyAlignment="1">
      <alignment/>
    </xf>
    <xf numFmtId="0" fontId="4" fillId="0" borderId="0" xfId="0" applyFont="1" applyAlignment="1">
      <alignment/>
    </xf>
    <xf numFmtId="167" fontId="4" fillId="0" borderId="0" xfId="44" applyNumberFormat="1" applyFont="1" applyBorder="1" applyAlignment="1">
      <alignment/>
    </xf>
    <xf numFmtId="0" fontId="3" fillId="0" borderId="0" xfId="0" applyFont="1" applyBorder="1" applyAlignment="1">
      <alignment/>
    </xf>
    <xf numFmtId="0" fontId="3" fillId="0" borderId="0" xfId="0" applyFont="1" applyAlignment="1">
      <alignment/>
    </xf>
    <xf numFmtId="169" fontId="3" fillId="0" borderId="0" xfId="42" applyNumberFormat="1" applyFont="1" applyAlignment="1">
      <alignment/>
    </xf>
    <xf numFmtId="0" fontId="3" fillId="0" borderId="0" xfId="0" applyFont="1" applyAlignment="1">
      <alignment horizontal="left" indent="3"/>
    </xf>
    <xf numFmtId="0" fontId="3" fillId="0" borderId="0" xfId="0" applyFont="1" applyAlignment="1">
      <alignment horizontal="left" indent="2"/>
    </xf>
    <xf numFmtId="169" fontId="3" fillId="0" borderId="0" xfId="42" applyNumberFormat="1" applyFont="1" applyFill="1" applyAlignment="1">
      <alignment/>
    </xf>
    <xf numFmtId="10" fontId="3" fillId="0" borderId="0" xfId="57" applyNumberFormat="1" applyFont="1" applyAlignment="1">
      <alignment horizontal="left"/>
    </xf>
    <xf numFmtId="10" fontId="3" fillId="0" borderId="0" xfId="0" applyNumberFormat="1" applyFont="1" applyAlignment="1">
      <alignment horizontal="left"/>
    </xf>
    <xf numFmtId="0" fontId="4" fillId="0" borderId="0" xfId="0" applyFont="1" applyAlignment="1">
      <alignment horizontal="left" indent="3"/>
    </xf>
    <xf numFmtId="0" fontId="4" fillId="0" borderId="0" xfId="0" applyFont="1" applyAlignment="1">
      <alignment horizontal="left"/>
    </xf>
    <xf numFmtId="167" fontId="4" fillId="0" borderId="10" xfId="44" applyNumberFormat="1" applyFont="1" applyBorder="1" applyAlignment="1">
      <alignment/>
    </xf>
    <xf numFmtId="0" fontId="4" fillId="0" borderId="0" xfId="0" applyFont="1" applyAlignment="1">
      <alignment horizontal="center"/>
    </xf>
    <xf numFmtId="167" fontId="3" fillId="0" borderId="0" xfId="0" applyNumberFormat="1" applyFont="1" applyFill="1" applyAlignment="1">
      <alignment/>
    </xf>
    <xf numFmtId="0" fontId="4" fillId="0" borderId="0" xfId="0" applyFont="1" applyFill="1" applyAlignment="1">
      <alignment horizontal="left" indent="3"/>
    </xf>
    <xf numFmtId="167" fontId="4" fillId="0" borderId="10" xfId="44" applyNumberFormat="1" applyFont="1" applyFill="1" applyBorder="1" applyAlignment="1">
      <alignment/>
    </xf>
    <xf numFmtId="43" fontId="3" fillId="0" borderId="0" xfId="57" applyNumberFormat="1" applyFont="1" applyFill="1" applyAlignment="1">
      <alignment horizontal="center" vertical="center"/>
    </xf>
    <xf numFmtId="0" fontId="67" fillId="0" borderId="0" xfId="0" applyFont="1" applyAlignment="1">
      <alignment/>
    </xf>
    <xf numFmtId="0" fontId="67" fillId="34" borderId="0" xfId="0" applyFont="1" applyFill="1" applyAlignment="1">
      <alignment/>
    </xf>
    <xf numFmtId="0" fontId="67" fillId="0" borderId="0" xfId="0" applyFont="1" applyFill="1" applyAlignment="1">
      <alignment vertical="top"/>
    </xf>
    <xf numFmtId="0" fontId="67" fillId="0" borderId="0" xfId="0" applyFont="1" applyFill="1" applyAlignment="1">
      <alignment/>
    </xf>
    <xf numFmtId="42" fontId="3" fillId="0" borderId="0" xfId="44" applyNumberFormat="1" applyFont="1" applyFill="1" applyAlignment="1">
      <alignment horizontal="center"/>
    </xf>
    <xf numFmtId="167" fontId="3" fillId="0" borderId="0" xfId="44" applyNumberFormat="1" applyFont="1" applyFill="1" applyAlignment="1">
      <alignment horizontal="center"/>
    </xf>
    <xf numFmtId="3" fontId="3" fillId="0" borderId="0" xfId="0" applyNumberFormat="1" applyFont="1" applyFill="1" applyAlignment="1">
      <alignment horizontal="center"/>
    </xf>
    <xf numFmtId="0" fontId="68" fillId="0" borderId="0" xfId="0" applyFont="1" applyFill="1" applyAlignment="1">
      <alignment/>
    </xf>
    <xf numFmtId="10" fontId="3" fillId="0" borderId="0" xfId="57" applyNumberFormat="1" applyFont="1" applyFill="1" applyAlignment="1">
      <alignment horizontal="center"/>
    </xf>
    <xf numFmtId="2" fontId="3" fillId="0" borderId="0" xfId="0" applyNumberFormat="1" applyFont="1" applyFill="1" applyAlignment="1">
      <alignment horizontal="center"/>
    </xf>
    <xf numFmtId="0" fontId="17" fillId="0" borderId="0" xfId="0" applyFont="1" applyFill="1" applyAlignment="1">
      <alignment/>
    </xf>
    <xf numFmtId="0" fontId="11" fillId="0" borderId="0" xfId="0" applyFont="1" applyFill="1" applyBorder="1" applyAlignment="1">
      <alignment horizontal="center"/>
    </xf>
    <xf numFmtId="3" fontId="3" fillId="0" borderId="0" xfId="0" applyNumberFormat="1" applyFont="1" applyFill="1" applyBorder="1" applyAlignment="1">
      <alignment horizontal="right"/>
    </xf>
    <xf numFmtId="9" fontId="3" fillId="0" borderId="0" xfId="57" applyFont="1" applyFill="1" applyAlignment="1">
      <alignment horizontal="right"/>
    </xf>
    <xf numFmtId="3" fontId="3" fillId="0" borderId="0" xfId="0" applyNumberFormat="1" applyFont="1" applyFill="1" applyAlignment="1">
      <alignment horizontal="right"/>
    </xf>
    <xf numFmtId="0" fontId="9" fillId="34" borderId="0" xfId="0" applyFont="1" applyFill="1" applyBorder="1" applyAlignment="1">
      <alignment/>
    </xf>
    <xf numFmtId="0" fontId="14" fillId="0" borderId="0" xfId="0" applyFont="1" applyAlignment="1">
      <alignment/>
    </xf>
    <xf numFmtId="10" fontId="3" fillId="0" borderId="0" xfId="0" applyNumberFormat="1" applyFont="1" applyFill="1" applyBorder="1" applyAlignment="1">
      <alignment horizontal="right"/>
    </xf>
    <xf numFmtId="3" fontId="4" fillId="0" borderId="10" xfId="0" applyNumberFormat="1" applyFont="1" applyFill="1" applyBorder="1" applyAlignment="1">
      <alignment horizontal="right"/>
    </xf>
    <xf numFmtId="10" fontId="4" fillId="0" borderId="10" xfId="0" applyNumberFormat="1" applyFont="1" applyFill="1" applyBorder="1" applyAlignment="1">
      <alignment horizontal="right"/>
    </xf>
    <xf numFmtId="169" fontId="4" fillId="0" borderId="10" xfId="42" applyNumberFormat="1" applyFont="1" applyFill="1" applyBorder="1" applyAlignment="1">
      <alignment horizontal="right"/>
    </xf>
    <xf numFmtId="10" fontId="4" fillId="0" borderId="0" xfId="0" applyNumberFormat="1" applyFont="1" applyFill="1" applyBorder="1" applyAlignment="1">
      <alignment horizontal="center"/>
    </xf>
    <xf numFmtId="0" fontId="4" fillId="0" borderId="0" xfId="0" applyFont="1" applyFill="1" applyBorder="1" applyAlignment="1">
      <alignment horizontal="center"/>
    </xf>
    <xf numFmtId="0" fontId="11" fillId="0" borderId="0" xfId="0" applyFont="1" applyFill="1" applyBorder="1" applyAlignment="1">
      <alignment/>
    </xf>
    <xf numFmtId="0" fontId="67" fillId="0" borderId="0" xfId="0" applyFont="1" applyBorder="1" applyAlignment="1">
      <alignment/>
    </xf>
    <xf numFmtId="3" fontId="4" fillId="0" borderId="10" xfId="0" applyNumberFormat="1" applyFont="1" applyFill="1" applyBorder="1" applyAlignment="1">
      <alignment/>
    </xf>
    <xf numFmtId="10" fontId="4" fillId="0" borderId="10" xfId="0" applyNumberFormat="1" applyFont="1" applyFill="1" applyBorder="1" applyAlignment="1">
      <alignment/>
    </xf>
    <xf numFmtId="169" fontId="4" fillId="0" borderId="10" xfId="42" applyNumberFormat="1" applyFont="1" applyFill="1" applyBorder="1" applyAlignment="1">
      <alignment/>
    </xf>
    <xf numFmtId="3" fontId="4" fillId="0" borderId="0" xfId="0" applyNumberFormat="1" applyFont="1" applyFill="1" applyBorder="1" applyAlignment="1">
      <alignment/>
    </xf>
    <xf numFmtId="10" fontId="4" fillId="0" borderId="0" xfId="0" applyNumberFormat="1" applyFont="1" applyFill="1" applyBorder="1" applyAlignment="1">
      <alignment/>
    </xf>
    <xf numFmtId="3" fontId="4" fillId="35" borderId="10" xfId="0" applyNumberFormat="1" applyFont="1" applyFill="1" applyBorder="1" applyAlignment="1">
      <alignment/>
    </xf>
    <xf numFmtId="10" fontId="4" fillId="35" borderId="10" xfId="0" applyNumberFormat="1" applyFont="1" applyFill="1" applyBorder="1" applyAlignment="1">
      <alignment/>
    </xf>
    <xf numFmtId="169" fontId="4" fillId="35" borderId="10" xfId="42" applyNumberFormat="1" applyFont="1" applyFill="1" applyBorder="1" applyAlignment="1">
      <alignment/>
    </xf>
    <xf numFmtId="0" fontId="14" fillId="0" borderId="0" xfId="0" applyFont="1" applyFill="1" applyBorder="1" applyAlignment="1">
      <alignment/>
    </xf>
    <xf numFmtId="0" fontId="67" fillId="0" borderId="0" xfId="0" applyFont="1" applyFill="1" applyBorder="1" applyAlignment="1">
      <alignment/>
    </xf>
    <xf numFmtId="0" fontId="69" fillId="0" borderId="0" xfId="0" applyFont="1" applyBorder="1" applyAlignment="1">
      <alignment/>
    </xf>
    <xf numFmtId="0" fontId="3" fillId="0" borderId="0" xfId="0" applyFont="1" applyFill="1" applyBorder="1" applyAlignment="1">
      <alignment vertical="top" wrapText="1"/>
    </xf>
    <xf numFmtId="0" fontId="69" fillId="0" borderId="13" xfId="0" applyFont="1" applyBorder="1" applyAlignment="1">
      <alignment/>
    </xf>
    <xf numFmtId="0" fontId="11" fillId="0" borderId="0" xfId="0" applyFont="1" applyBorder="1" applyAlignment="1">
      <alignment/>
    </xf>
    <xf numFmtId="0" fontId="11" fillId="0" borderId="0" xfId="0" applyFont="1" applyBorder="1" applyAlignment="1">
      <alignment horizontal="center"/>
    </xf>
    <xf numFmtId="0" fontId="68" fillId="0" borderId="0" xfId="0" applyFont="1" applyFill="1" applyBorder="1" applyAlignment="1">
      <alignment/>
    </xf>
    <xf numFmtId="0" fontId="6" fillId="34" borderId="0" xfId="0" applyFont="1" applyFill="1" applyAlignment="1">
      <alignment/>
    </xf>
    <xf numFmtId="0" fontId="6" fillId="0" borderId="0" xfId="0" applyFont="1" applyFill="1" applyAlignment="1">
      <alignment/>
    </xf>
    <xf numFmtId="0" fontId="69" fillId="0" borderId="0" xfId="0" applyFont="1" applyBorder="1" applyAlignment="1">
      <alignment horizontal="center"/>
    </xf>
    <xf numFmtId="0" fontId="69" fillId="0" borderId="0" xfId="0" applyFont="1" applyFill="1" applyBorder="1" applyAlignment="1">
      <alignment horizontal="center"/>
    </xf>
    <xf numFmtId="169" fontId="4" fillId="0" borderId="10" xfId="42" applyNumberFormat="1" applyFont="1" applyBorder="1" applyAlignment="1">
      <alignment/>
    </xf>
    <xf numFmtId="169" fontId="4" fillId="0" borderId="0" xfId="42" applyNumberFormat="1" applyFont="1" applyBorder="1" applyAlignment="1">
      <alignment/>
    </xf>
    <xf numFmtId="0" fontId="20" fillId="0" borderId="0" xfId="0" applyFont="1" applyAlignment="1">
      <alignment wrapText="1"/>
    </xf>
    <xf numFmtId="10" fontId="3" fillId="0" borderId="0" xfId="57" applyNumberFormat="1" applyFont="1" applyAlignment="1">
      <alignment/>
    </xf>
    <xf numFmtId="10" fontId="3" fillId="0" borderId="0" xfId="0" applyNumberFormat="1" applyFont="1" applyAlignment="1">
      <alignment/>
    </xf>
    <xf numFmtId="10" fontId="4" fillId="0" borderId="10" xfId="0" applyNumberFormat="1"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0" fontId="11" fillId="0" borderId="0" xfId="0" applyFont="1" applyAlignment="1">
      <alignment/>
    </xf>
    <xf numFmtId="0" fontId="11" fillId="0" borderId="0" xfId="0" applyFont="1" applyAlignment="1">
      <alignment horizontal="left" wrapText="1"/>
    </xf>
    <xf numFmtId="0" fontId="11" fillId="0" borderId="0" xfId="0" applyFont="1" applyAlignment="1">
      <alignment horizontal="center" wrapText="1"/>
    </xf>
    <xf numFmtId="0" fontId="11" fillId="0" borderId="0" xfId="0" applyFont="1" applyAlignment="1">
      <alignment horizontal="center"/>
    </xf>
    <xf numFmtId="0" fontId="4" fillId="0" borderId="0" xfId="0" applyFont="1" applyAlignment="1">
      <alignment/>
    </xf>
    <xf numFmtId="0" fontId="4" fillId="0" borderId="0" xfId="0" applyFont="1" applyAlignment="1">
      <alignment horizontal="left" wrapText="1"/>
    </xf>
    <xf numFmtId="10" fontId="4" fillId="0" borderId="10" xfId="57" applyNumberFormat="1" applyFont="1" applyBorder="1" applyAlignment="1">
      <alignment/>
    </xf>
    <xf numFmtId="10" fontId="3" fillId="0" borderId="0" xfId="57" applyNumberFormat="1" applyFont="1" applyFill="1" applyAlignment="1">
      <alignment/>
    </xf>
    <xf numFmtId="10" fontId="4" fillId="0" borderId="10" xfId="57" applyNumberFormat="1" applyFont="1" applyFill="1" applyBorder="1" applyAlignment="1">
      <alignment/>
    </xf>
    <xf numFmtId="37" fontId="4" fillId="0" borderId="14" xfId="42" applyNumberFormat="1" applyFont="1" applyBorder="1" applyAlignment="1">
      <alignment/>
    </xf>
    <xf numFmtId="0" fontId="23" fillId="0" borderId="0" xfId="0" applyFont="1" applyAlignment="1">
      <alignment horizontal="justify" vertical="center" wrapText="1"/>
    </xf>
    <xf numFmtId="0" fontId="23"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wrapText="1"/>
    </xf>
    <xf numFmtId="0" fontId="3" fillId="0" borderId="0" xfId="0" applyFont="1" applyFill="1" applyAlignment="1">
      <alignment vertical="center" wrapText="1"/>
    </xf>
    <xf numFmtId="10" fontId="3" fillId="0" borderId="0" xfId="57" applyNumberFormat="1" applyFont="1" applyFill="1" applyAlignment="1">
      <alignment horizontal="center" vertical="center"/>
    </xf>
    <xf numFmtId="0" fontId="3" fillId="0" borderId="0"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1" xfId="0" applyFont="1" applyFill="1" applyBorder="1" applyAlignment="1">
      <alignment vertical="center" wrapTex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14" fillId="0" borderId="0" xfId="0" applyFont="1" applyFill="1" applyAlignment="1">
      <alignment vertical="center"/>
    </xf>
    <xf numFmtId="0" fontId="11"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Border="1" applyAlignment="1">
      <alignment horizontal="right" vertical="center" wrapText="1"/>
    </xf>
    <xf numFmtId="0" fontId="0" fillId="0" borderId="0" xfId="0" applyFont="1" applyFill="1" applyAlignment="1">
      <alignment horizontal="left" vertical="center"/>
    </xf>
    <xf numFmtId="0" fontId="11" fillId="0" borderId="0" xfId="0" applyFont="1" applyFill="1" applyBorder="1" applyAlignment="1">
      <alignment horizontal="left"/>
    </xf>
    <xf numFmtId="0" fontId="0" fillId="0" borderId="0" xfId="0" applyFont="1" applyFill="1" applyAlignment="1">
      <alignment horizontal="left" vertical="top" wrapText="1"/>
    </xf>
    <xf numFmtId="0" fontId="0" fillId="0" borderId="0" xfId="0" applyFont="1" applyFill="1" applyAlignment="1">
      <alignment vertical="center"/>
    </xf>
    <xf numFmtId="0" fontId="0" fillId="0" borderId="0" xfId="0" applyFont="1" applyFill="1" applyAlignment="1">
      <alignment horizontal="left" vertical="center"/>
    </xf>
    <xf numFmtId="168" fontId="8" fillId="0" borderId="0" xfId="0" applyNumberFormat="1" applyFont="1" applyFill="1" applyAlignment="1">
      <alignment horizontal="center"/>
    </xf>
    <xf numFmtId="15" fontId="3" fillId="0" borderId="0" xfId="0" applyNumberFormat="1" applyFont="1" applyFill="1" applyAlignment="1">
      <alignment/>
    </xf>
    <xf numFmtId="0" fontId="9" fillId="0" borderId="12" xfId="0" applyFont="1" applyFill="1" applyBorder="1" applyAlignment="1">
      <alignment horizontal="center"/>
    </xf>
    <xf numFmtId="0" fontId="2" fillId="0" borderId="0" xfId="0" applyFont="1" applyAlignment="1">
      <alignment horizontal="center"/>
    </xf>
    <xf numFmtId="0" fontId="3"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7" fillId="0" borderId="0" xfId="0" applyFont="1" applyFill="1" applyAlignment="1">
      <alignment horizontal="center" vertical="top" wrapText="1"/>
    </xf>
    <xf numFmtId="0" fontId="3" fillId="0" borderId="12"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Alignment="1">
      <alignment vertical="center" wrapText="1"/>
    </xf>
    <xf numFmtId="0" fontId="18" fillId="0" borderId="0" xfId="0" applyFont="1" applyFill="1" applyBorder="1" applyAlignment="1">
      <alignment horizontal="left" vertical="top" wrapText="1"/>
    </xf>
    <xf numFmtId="0" fontId="0" fillId="0" borderId="0" xfId="0" applyFont="1" applyFill="1" applyAlignment="1">
      <alignment horizontal="left" vertical="center"/>
    </xf>
    <xf numFmtId="0" fontId="4" fillId="0" borderId="12" xfId="0" applyFont="1" applyBorder="1" applyAlignment="1">
      <alignment horizontal="center" wrapText="1"/>
    </xf>
    <xf numFmtId="0" fontId="0" fillId="0" borderId="0" xfId="0" applyFont="1" applyFill="1" applyAlignment="1">
      <alignment horizontal="left" vertical="top"/>
    </xf>
    <xf numFmtId="0" fontId="0" fillId="0" borderId="0" xfId="0" applyFont="1" applyFill="1" applyAlignment="1">
      <alignment horizontal="left" vertical="center"/>
    </xf>
    <xf numFmtId="0" fontId="23" fillId="0" borderId="0" xfId="0" applyFont="1" applyFill="1" applyAlignment="1">
      <alignment wrapText="1"/>
    </xf>
    <xf numFmtId="0" fontId="23" fillId="0" borderId="0" xfId="0" applyFont="1" applyAlignment="1">
      <alignment horizontal="justify" vertical="center" wrapText="1"/>
    </xf>
    <xf numFmtId="0" fontId="2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28575</xdr:rowOff>
    </xdr:from>
    <xdr:to>
      <xdr:col>1</xdr:col>
      <xdr:colOff>885825</xdr:colOff>
      <xdr:row>3</xdr:row>
      <xdr:rowOff>133350</xdr:rowOff>
    </xdr:to>
    <xdr:pic>
      <xdr:nvPicPr>
        <xdr:cNvPr id="1" name="ctl00_contentPage_dlAsset_ctl03_imgThumbnail"/>
        <xdr:cNvPicPr preferRelativeResize="1">
          <a:picLocks noChangeAspect="1"/>
        </xdr:cNvPicPr>
      </xdr:nvPicPr>
      <xdr:blipFill>
        <a:blip r:embed="rId1"/>
        <a:stretch>
          <a:fillRect/>
        </a:stretch>
      </xdr:blipFill>
      <xdr:spPr>
        <a:xfrm>
          <a:off x="657225" y="28575"/>
          <a:ext cx="8382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61"/>
  <sheetViews>
    <sheetView tabSelected="1" view="pageBreakPreview" zoomScaleSheetLayoutView="100" zoomScalePageLayoutView="0" workbookViewId="0" topLeftCell="B1">
      <selection activeCell="B12" sqref="B12"/>
    </sheetView>
  </sheetViews>
  <sheetFormatPr defaultColWidth="9.140625" defaultRowHeight="12.75"/>
  <cols>
    <col min="1" max="1" width="9.140625" style="1" customWidth="1"/>
    <col min="2" max="2" width="18.28125" style="1" customWidth="1"/>
    <col min="3" max="3" width="24.00390625" style="1" customWidth="1"/>
    <col min="4" max="4" width="23.140625" style="1" customWidth="1"/>
    <col min="5" max="5" width="21.7109375" style="1" customWidth="1"/>
    <col min="6" max="6" width="20.00390625" style="1" customWidth="1"/>
    <col min="7" max="7" width="22.00390625" style="1" customWidth="1"/>
    <col min="8" max="8" width="25.7109375" style="1" customWidth="1"/>
    <col min="9" max="9" width="22.421875" style="1" customWidth="1"/>
    <col min="10" max="10" width="21.00390625" style="1" customWidth="1"/>
    <col min="11" max="11" width="18.28125" style="1" customWidth="1"/>
    <col min="12" max="12" width="17.7109375" style="1" customWidth="1"/>
    <col min="13" max="13" width="8.8515625" style="1" customWidth="1"/>
    <col min="14" max="14" width="9.140625" style="1" customWidth="1"/>
    <col min="15" max="15" width="11.00390625" style="1" bestFit="1" customWidth="1"/>
    <col min="16" max="16384" width="9.140625" style="1" customWidth="1"/>
  </cols>
  <sheetData>
    <row r="1" spans="2:11" ht="23.25">
      <c r="B1" s="2"/>
      <c r="C1" s="216" t="s">
        <v>0</v>
      </c>
      <c r="D1" s="216"/>
      <c r="E1" s="216"/>
      <c r="F1" s="216"/>
      <c r="G1" s="216"/>
      <c r="H1" s="216"/>
      <c r="I1" s="216"/>
      <c r="J1" s="216"/>
      <c r="K1" s="216"/>
    </row>
    <row r="2" spans="5:8" ht="15">
      <c r="E2" s="3"/>
      <c r="F2" s="4" t="s">
        <v>1</v>
      </c>
      <c r="G2" s="5">
        <v>41880</v>
      </c>
      <c r="H2" s="6"/>
    </row>
    <row r="3" spans="3:8" ht="18" customHeight="1">
      <c r="C3" s="7"/>
      <c r="F3" s="19" t="s">
        <v>309</v>
      </c>
      <c r="G3" s="214">
        <v>41913</v>
      </c>
      <c r="H3" s="6"/>
    </row>
    <row r="5" ht="12" customHeight="1"/>
    <row r="6" spans="2:12" ht="37.5" customHeight="1">
      <c r="B6" s="217" t="s">
        <v>2</v>
      </c>
      <c r="C6" s="217"/>
      <c r="D6" s="217"/>
      <c r="E6" s="217"/>
      <c r="F6" s="217"/>
      <c r="G6" s="217"/>
      <c r="H6" s="217"/>
      <c r="I6" s="217"/>
      <c r="J6" s="217"/>
      <c r="K6" s="217"/>
      <c r="L6" s="217"/>
    </row>
    <row r="7" spans="2:12" ht="52.5" customHeight="1">
      <c r="B7" s="217" t="s">
        <v>3</v>
      </c>
      <c r="C7" s="217"/>
      <c r="D7" s="217"/>
      <c r="E7" s="217"/>
      <c r="F7" s="217"/>
      <c r="G7" s="217"/>
      <c r="H7" s="217"/>
      <c r="I7" s="217"/>
      <c r="J7" s="217"/>
      <c r="K7" s="217"/>
      <c r="L7" s="217"/>
    </row>
    <row r="8" spans="2:13" ht="55.5" customHeight="1">
      <c r="B8" s="217" t="s">
        <v>4</v>
      </c>
      <c r="C8" s="217"/>
      <c r="D8" s="217"/>
      <c r="E8" s="217"/>
      <c r="F8" s="217"/>
      <c r="G8" s="217"/>
      <c r="H8" s="217"/>
      <c r="I8" s="217"/>
      <c r="J8" s="217"/>
      <c r="K8" s="217"/>
      <c r="L8" s="217"/>
      <c r="M8" s="8"/>
    </row>
    <row r="9" spans="2:13" ht="36" customHeight="1">
      <c r="B9" s="217" t="s">
        <v>5</v>
      </c>
      <c r="C9" s="217"/>
      <c r="D9" s="217"/>
      <c r="E9" s="217"/>
      <c r="F9" s="217"/>
      <c r="G9" s="217"/>
      <c r="H9" s="217"/>
      <c r="I9" s="217"/>
      <c r="J9" s="217"/>
      <c r="K9" s="217"/>
      <c r="L9" s="217"/>
      <c r="M9" s="8"/>
    </row>
    <row r="10" spans="2:13" ht="12.75" customHeight="1">
      <c r="B10" s="8"/>
      <c r="C10" s="8"/>
      <c r="D10" s="8"/>
      <c r="E10" s="8"/>
      <c r="F10" s="8"/>
      <c r="G10" s="8"/>
      <c r="H10" s="8"/>
      <c r="I10" s="8"/>
      <c r="J10" s="8"/>
      <c r="K10" s="8"/>
      <c r="L10" s="8"/>
      <c r="M10" s="8"/>
    </row>
    <row r="11" spans="2:13" ht="15">
      <c r="B11" s="218" t="s">
        <v>310</v>
      </c>
      <c r="C11" s="218"/>
      <c r="D11" s="218"/>
      <c r="E11" s="218"/>
      <c r="F11" s="218"/>
      <c r="G11" s="218"/>
      <c r="H11" s="218"/>
      <c r="I11" s="218"/>
      <c r="J11" s="218"/>
      <c r="K11" s="218"/>
      <c r="L11" s="218"/>
      <c r="M11" s="8"/>
    </row>
    <row r="12" spans="2:13" s="14" customFormat="1" ht="12.75" customHeight="1">
      <c r="B12" s="210"/>
      <c r="C12" s="210"/>
      <c r="D12" s="210"/>
      <c r="E12" s="210"/>
      <c r="F12" s="210"/>
      <c r="G12" s="210"/>
      <c r="H12" s="210"/>
      <c r="I12" s="210"/>
      <c r="J12" s="210"/>
      <c r="K12" s="210"/>
      <c r="L12" s="210"/>
      <c r="M12" s="8"/>
    </row>
    <row r="13" spans="1:17" s="14" customFormat="1" ht="18">
      <c r="A13" s="9"/>
      <c r="B13" s="10" t="s">
        <v>6</v>
      </c>
      <c r="C13" s="11"/>
      <c r="D13" s="11"/>
      <c r="E13" s="12"/>
      <c r="F13" s="12"/>
      <c r="G13" s="12"/>
      <c r="H13" s="12"/>
      <c r="I13" s="12"/>
      <c r="J13" s="12"/>
      <c r="K13" s="12"/>
      <c r="L13" s="13"/>
      <c r="M13" s="1"/>
      <c r="N13" s="1"/>
      <c r="O13" s="1"/>
      <c r="P13" s="1"/>
      <c r="Q13" s="1"/>
    </row>
    <row r="14" spans="1:17" s="19" customFormat="1" ht="10.5" customHeight="1">
      <c r="A14" s="15"/>
      <c r="B14" s="16"/>
      <c r="C14" s="17"/>
      <c r="D14" s="17"/>
      <c r="E14" s="18"/>
      <c r="F14" s="18"/>
      <c r="G14" s="18"/>
      <c r="H14" s="18"/>
      <c r="I14" s="18"/>
      <c r="J14" s="18"/>
      <c r="K14" s="18"/>
      <c r="L14" s="14"/>
      <c r="M14" s="14"/>
      <c r="N14" s="14"/>
      <c r="O14" s="14"/>
      <c r="P14" s="14"/>
      <c r="Q14" s="14"/>
    </row>
    <row r="15" spans="2:10" s="19" customFormat="1" ht="18">
      <c r="B15" s="20" t="s">
        <v>7</v>
      </c>
      <c r="C15" s="21" t="s">
        <v>8</v>
      </c>
      <c r="D15" s="22" t="s">
        <v>9</v>
      </c>
      <c r="E15" s="22" t="s">
        <v>10</v>
      </c>
      <c r="F15" s="22" t="s">
        <v>11</v>
      </c>
      <c r="G15" s="22" t="s">
        <v>12</v>
      </c>
      <c r="H15" s="21" t="s">
        <v>13</v>
      </c>
      <c r="I15" s="22" t="s">
        <v>14</v>
      </c>
      <c r="J15" s="22" t="s">
        <v>15</v>
      </c>
    </row>
    <row r="16" s="19" customFormat="1" ht="15"/>
    <row r="17" spans="2:10" s="19" customFormat="1" ht="21">
      <c r="B17" s="23" t="s">
        <v>303</v>
      </c>
      <c r="C17" s="24">
        <v>1750000000</v>
      </c>
      <c r="D17" s="213">
        <v>0.00625</v>
      </c>
      <c r="E17" s="23" t="s">
        <v>16</v>
      </c>
      <c r="F17" s="25">
        <v>1.45</v>
      </c>
      <c r="G17" s="26">
        <f>C17*F17</f>
        <v>2537500000</v>
      </c>
      <c r="H17" s="27">
        <v>43675</v>
      </c>
      <c r="I17" s="23" t="s">
        <v>17</v>
      </c>
      <c r="J17" s="23" t="s">
        <v>18</v>
      </c>
    </row>
    <row r="18" spans="6:8" s="19" customFormat="1" ht="17.25" customHeight="1">
      <c r="F18" s="28"/>
      <c r="G18" s="29"/>
      <c r="H18" s="30"/>
    </row>
    <row r="19" spans="2:8" s="19" customFormat="1" ht="17.25" customHeight="1">
      <c r="B19" s="31" t="s">
        <v>19</v>
      </c>
      <c r="C19" s="32"/>
      <c r="D19" s="32"/>
      <c r="G19" s="29"/>
      <c r="H19" s="28"/>
    </row>
    <row r="20" spans="2:10" s="19" customFormat="1" ht="18" customHeight="1">
      <c r="B20" s="33" t="s">
        <v>20</v>
      </c>
      <c r="G20" s="34">
        <v>2537500000</v>
      </c>
      <c r="I20" s="35"/>
      <c r="J20" s="36"/>
    </row>
    <row r="21" spans="2:10" s="19" customFormat="1" ht="18">
      <c r="B21" s="33" t="s">
        <v>305</v>
      </c>
      <c r="G21" s="34">
        <v>9992900000</v>
      </c>
      <c r="I21" s="35"/>
      <c r="J21" s="36"/>
    </row>
    <row r="22" spans="2:10" s="19" customFormat="1" ht="15.75" thickBot="1">
      <c r="B22" s="37" t="s">
        <v>21</v>
      </c>
      <c r="G22" s="38">
        <f>SUM(G20:G21)</f>
        <v>12530400000</v>
      </c>
      <c r="I22" s="35"/>
      <c r="J22" s="36"/>
    </row>
    <row r="23" spans="7:10" s="19" customFormat="1" ht="10.5" customHeight="1" thickTop="1">
      <c r="G23" s="29"/>
      <c r="H23" s="28"/>
      <c r="I23" s="35"/>
      <c r="J23" s="36"/>
    </row>
    <row r="24" spans="2:10" s="19" customFormat="1" ht="18">
      <c r="B24" s="39" t="s">
        <v>22</v>
      </c>
      <c r="C24" s="32"/>
      <c r="D24" s="32"/>
      <c r="G24" s="40">
        <v>35209033360</v>
      </c>
      <c r="I24" s="35"/>
      <c r="J24" s="36"/>
    </row>
    <row r="25" spans="2:10" s="19" customFormat="1" ht="10.5" customHeight="1">
      <c r="B25" s="32"/>
      <c r="C25" s="32"/>
      <c r="D25" s="32"/>
      <c r="F25" s="28"/>
      <c r="G25" s="41"/>
      <c r="H25" s="30"/>
      <c r="I25" s="35"/>
      <c r="J25" s="36"/>
    </row>
    <row r="26" spans="2:10" s="19" customFormat="1" ht="18" customHeight="1">
      <c r="B26" s="42" t="s">
        <v>23</v>
      </c>
      <c r="G26" s="43">
        <v>59</v>
      </c>
      <c r="J26" s="36"/>
    </row>
    <row r="27" spans="2:10" s="19" customFormat="1" ht="15">
      <c r="B27" s="42" t="s">
        <v>24</v>
      </c>
      <c r="G27" s="43">
        <v>32.69</v>
      </c>
      <c r="H27" s="30"/>
      <c r="I27" s="44"/>
      <c r="J27" s="36"/>
    </row>
    <row r="28" s="19" customFormat="1" ht="15">
      <c r="F28" s="45"/>
    </row>
    <row r="29" spans="2:4" s="19" customFormat="1" ht="18">
      <c r="B29" s="46" t="s">
        <v>25</v>
      </c>
      <c r="C29" s="47"/>
      <c r="D29" s="47"/>
    </row>
    <row r="30" spans="2:8" s="19" customFormat="1" ht="15">
      <c r="B30" s="42" t="s">
        <v>26</v>
      </c>
      <c r="C30" s="42"/>
      <c r="D30" s="42"/>
      <c r="E30" s="42"/>
      <c r="F30" s="42"/>
      <c r="G30" s="42" t="s">
        <v>27</v>
      </c>
      <c r="H30" s="42"/>
    </row>
    <row r="31" spans="2:8" s="19" customFormat="1" ht="15">
      <c r="B31" s="42" t="s">
        <v>28</v>
      </c>
      <c r="C31" s="42"/>
      <c r="D31" s="42"/>
      <c r="E31" s="42"/>
      <c r="F31" s="42"/>
      <c r="G31" s="42" t="s">
        <v>27</v>
      </c>
      <c r="H31" s="42"/>
    </row>
    <row r="32" spans="2:8" s="19" customFormat="1" ht="15">
      <c r="B32" s="42" t="s">
        <v>29</v>
      </c>
      <c r="C32" s="42"/>
      <c r="D32" s="42"/>
      <c r="E32" s="42"/>
      <c r="F32" s="42"/>
      <c r="G32" s="42" t="s">
        <v>27</v>
      </c>
      <c r="H32" s="42"/>
    </row>
    <row r="33" spans="2:8" s="19" customFormat="1" ht="15">
      <c r="B33" s="42" t="s">
        <v>30</v>
      </c>
      <c r="C33" s="42"/>
      <c r="D33" s="42"/>
      <c r="E33" s="42"/>
      <c r="F33" s="42"/>
      <c r="G33" s="42" t="s">
        <v>31</v>
      </c>
      <c r="H33" s="42"/>
    </row>
    <row r="34" spans="2:8" s="19" customFormat="1" ht="15">
      <c r="B34" s="42" t="s">
        <v>32</v>
      </c>
      <c r="C34" s="42"/>
      <c r="D34" s="42"/>
      <c r="E34" s="42"/>
      <c r="F34" s="42"/>
      <c r="G34" s="42" t="s">
        <v>33</v>
      </c>
      <c r="H34" s="42"/>
    </row>
    <row r="35" spans="2:8" s="19" customFormat="1" ht="15">
      <c r="B35" s="42" t="s">
        <v>34</v>
      </c>
      <c r="C35" s="42"/>
      <c r="D35" s="42"/>
      <c r="E35" s="42"/>
      <c r="F35" s="42"/>
      <c r="G35" s="42" t="s">
        <v>35</v>
      </c>
      <c r="H35" s="42"/>
    </row>
    <row r="36" spans="1:17" s="48" customFormat="1" ht="15">
      <c r="A36" s="19"/>
      <c r="B36" s="42" t="s">
        <v>36</v>
      </c>
      <c r="C36" s="42"/>
      <c r="D36" s="42"/>
      <c r="E36" s="42"/>
      <c r="F36" s="42"/>
      <c r="G36" s="42" t="s">
        <v>37</v>
      </c>
      <c r="H36" s="42"/>
      <c r="I36" s="19"/>
      <c r="J36" s="19"/>
      <c r="K36" s="19"/>
      <c r="L36" s="19"/>
      <c r="M36" s="19"/>
      <c r="N36" s="19"/>
      <c r="O36" s="19"/>
      <c r="P36" s="19"/>
      <c r="Q36" s="19"/>
    </row>
    <row r="37" spans="1:17" s="19" customFormat="1" ht="15">
      <c r="A37" s="48"/>
      <c r="B37" s="48" t="s">
        <v>38</v>
      </c>
      <c r="C37" s="48"/>
      <c r="D37" s="48"/>
      <c r="E37" s="48"/>
      <c r="F37" s="48"/>
      <c r="G37" s="48" t="s">
        <v>39</v>
      </c>
      <c r="H37" s="48"/>
      <c r="I37" s="48"/>
      <c r="J37" s="48"/>
      <c r="K37" s="48"/>
      <c r="L37" s="48"/>
      <c r="M37" s="48"/>
      <c r="N37" s="48"/>
      <c r="O37" s="48"/>
      <c r="P37" s="48"/>
      <c r="Q37" s="48"/>
    </row>
    <row r="38" s="19" customFormat="1" ht="9.75" customHeight="1"/>
    <row r="39" spans="2:7" s="19" customFormat="1" ht="18">
      <c r="B39" s="46" t="s">
        <v>40</v>
      </c>
      <c r="C39" s="47"/>
      <c r="D39" s="47"/>
      <c r="F39" s="36"/>
      <c r="G39" s="36"/>
    </row>
    <row r="40" spans="2:7" s="19" customFormat="1" ht="15">
      <c r="B40" s="37" t="s">
        <v>41</v>
      </c>
      <c r="G40" s="49">
        <v>2671078886.43</v>
      </c>
    </row>
    <row r="41" spans="2:7" s="19" customFormat="1" ht="15">
      <c r="B41" s="37" t="s">
        <v>42</v>
      </c>
      <c r="G41" s="49">
        <v>5174532036.57</v>
      </c>
    </row>
    <row r="42" spans="2:7" s="19" customFormat="1" ht="16.5" thickBot="1">
      <c r="B42" s="50" t="s">
        <v>21</v>
      </c>
      <c r="C42" s="51"/>
      <c r="D42" s="51"/>
      <c r="G42" s="52">
        <f>SUM(G40:G41)</f>
        <v>7845610923</v>
      </c>
    </row>
    <row r="43" s="19" customFormat="1" ht="10.5" customHeight="1" thickTop="1">
      <c r="G43" s="36"/>
    </row>
    <row r="44" spans="2:7" s="19" customFormat="1" ht="18">
      <c r="B44" s="46" t="s">
        <v>43</v>
      </c>
      <c r="C44" s="47"/>
      <c r="D44" s="47"/>
      <c r="F44" s="36"/>
      <c r="G44" s="36"/>
    </row>
    <row r="45" spans="2:7" s="19" customFormat="1" ht="15">
      <c r="B45" s="19" t="s">
        <v>44</v>
      </c>
      <c r="G45" s="36" t="s">
        <v>45</v>
      </c>
    </row>
    <row r="46" spans="2:7" s="19" customFormat="1" ht="13.5" customHeight="1">
      <c r="B46" s="19" t="s">
        <v>46</v>
      </c>
      <c r="G46" s="36" t="s">
        <v>45</v>
      </c>
    </row>
    <row r="47" s="19" customFormat="1" ht="13.5" customHeight="1">
      <c r="G47" s="36"/>
    </row>
    <row r="48" s="19" customFormat="1" ht="13.5" customHeight="1">
      <c r="G48" s="36"/>
    </row>
    <row r="49" spans="1:17" s="4" customFormat="1" ht="29.25" customHeight="1">
      <c r="A49" s="19"/>
      <c r="B49" s="219" t="s">
        <v>306</v>
      </c>
      <c r="C49" s="219"/>
      <c r="D49" s="219"/>
      <c r="E49" s="219"/>
      <c r="F49" s="219"/>
      <c r="G49" s="219"/>
      <c r="H49" s="219"/>
      <c r="I49" s="219"/>
      <c r="J49" s="219"/>
      <c r="K49" s="219"/>
      <c r="L49" s="219"/>
      <c r="M49" s="19"/>
      <c r="N49" s="19"/>
      <c r="O49" s="19"/>
      <c r="P49" s="19"/>
      <c r="Q49" s="19"/>
    </row>
    <row r="50" spans="1:17" s="19" customFormat="1" ht="16.5" customHeight="1">
      <c r="A50" s="48"/>
      <c r="B50" s="211" t="s">
        <v>304</v>
      </c>
      <c r="C50" s="53"/>
      <c r="D50" s="53"/>
      <c r="E50" s="48"/>
      <c r="F50" s="36"/>
      <c r="G50" s="36"/>
      <c r="H50" s="48"/>
      <c r="I50" s="48"/>
      <c r="J50" s="48"/>
      <c r="K50" s="48"/>
      <c r="L50" s="48"/>
      <c r="M50" s="48"/>
      <c r="N50" s="48"/>
      <c r="O50" s="48"/>
      <c r="P50" s="48"/>
      <c r="Q50" s="48"/>
    </row>
    <row r="51" spans="2:7" s="19" customFormat="1" ht="8.25" customHeight="1">
      <c r="B51" s="54"/>
      <c r="C51" s="47"/>
      <c r="D51" s="47"/>
      <c r="F51" s="36"/>
      <c r="G51" s="36"/>
    </row>
    <row r="52" spans="1:17" s="19" customFormat="1" ht="18">
      <c r="A52" s="55"/>
      <c r="B52" s="10" t="s">
        <v>47</v>
      </c>
      <c r="C52" s="56"/>
      <c r="D52" s="56"/>
      <c r="E52" s="56"/>
      <c r="F52" s="56"/>
      <c r="G52" s="56"/>
      <c r="H52" s="56"/>
      <c r="I52" s="56"/>
      <c r="J52" s="56"/>
      <c r="K52" s="57"/>
      <c r="L52" s="57"/>
      <c r="M52" s="4"/>
      <c r="N52" s="4"/>
      <c r="O52" s="4"/>
      <c r="P52" s="4"/>
      <c r="Q52" s="4"/>
    </row>
    <row r="53" spans="1:10" s="19" customFormat="1" ht="10.5" customHeight="1">
      <c r="A53" s="58"/>
      <c r="B53" s="16"/>
      <c r="C53" s="59"/>
      <c r="D53" s="59"/>
      <c r="E53" s="59"/>
      <c r="F53" s="59"/>
      <c r="G53" s="59"/>
      <c r="H53" s="59"/>
      <c r="I53" s="59"/>
      <c r="J53" s="59"/>
    </row>
    <row r="54" spans="2:7" s="19" customFormat="1" ht="18">
      <c r="B54" s="47"/>
      <c r="C54" s="47"/>
      <c r="D54" s="47"/>
      <c r="F54" s="22" t="s">
        <v>48</v>
      </c>
      <c r="G54" s="22" t="s">
        <v>49</v>
      </c>
    </row>
    <row r="55" spans="2:4" s="19" customFormat="1" ht="15">
      <c r="B55" s="19" t="s">
        <v>50</v>
      </c>
      <c r="C55" s="60"/>
      <c r="D55" s="60"/>
    </row>
    <row r="56" spans="2:7" s="19" customFormat="1" ht="15">
      <c r="B56" s="37" t="s">
        <v>51</v>
      </c>
      <c r="F56" s="61" t="s">
        <v>52</v>
      </c>
      <c r="G56" s="61" t="s">
        <v>53</v>
      </c>
    </row>
    <row r="57" spans="2:7" s="19" customFormat="1" ht="15">
      <c r="B57" s="37" t="s">
        <v>54</v>
      </c>
      <c r="F57" s="62" t="s">
        <v>55</v>
      </c>
      <c r="G57" s="61" t="s">
        <v>56</v>
      </c>
    </row>
    <row r="58" spans="2:7" s="19" customFormat="1" ht="15">
      <c r="B58" s="37" t="s">
        <v>57</v>
      </c>
      <c r="F58" s="61" t="s">
        <v>58</v>
      </c>
      <c r="G58" s="61" t="s">
        <v>59</v>
      </c>
    </row>
    <row r="59" spans="5:7" s="19" customFormat="1" ht="9" customHeight="1">
      <c r="E59" s="63"/>
      <c r="F59" s="64"/>
      <c r="G59" s="64"/>
    </row>
    <row r="60" spans="2:7" s="19" customFormat="1" ht="15.75">
      <c r="B60" s="19" t="s">
        <v>294</v>
      </c>
      <c r="E60" s="63"/>
      <c r="F60" s="64"/>
      <c r="G60" s="64"/>
    </row>
    <row r="61" spans="2:7" s="19" customFormat="1" ht="15">
      <c r="B61" s="37" t="s">
        <v>51</v>
      </c>
      <c r="F61" s="62" t="s">
        <v>60</v>
      </c>
      <c r="G61" s="62" t="s">
        <v>53</v>
      </c>
    </row>
    <row r="62" spans="2:7" s="19" customFormat="1" ht="15">
      <c r="B62" s="37" t="s">
        <v>54</v>
      </c>
      <c r="F62" s="62" t="s">
        <v>55</v>
      </c>
      <c r="G62" s="61" t="s">
        <v>56</v>
      </c>
    </row>
    <row r="63" spans="2:7" s="19" customFormat="1" ht="15">
      <c r="B63" s="37" t="s">
        <v>57</v>
      </c>
      <c r="F63" s="61" t="s">
        <v>58</v>
      </c>
      <c r="G63" s="61" t="s">
        <v>59</v>
      </c>
    </row>
    <row r="64" spans="6:7" s="19" customFormat="1" ht="17.25" customHeight="1">
      <c r="F64" s="64"/>
      <c r="G64" s="64"/>
    </row>
    <row r="65" spans="6:10" s="19" customFormat="1" ht="20.25" customHeight="1">
      <c r="F65" s="215" t="s">
        <v>61</v>
      </c>
      <c r="G65" s="215"/>
      <c r="I65" s="53"/>
      <c r="J65" s="53"/>
    </row>
    <row r="66" spans="2:12" s="19" customFormat="1" ht="36" customHeight="1">
      <c r="B66" s="67" t="s">
        <v>62</v>
      </c>
      <c r="C66" s="68"/>
      <c r="D66" s="69" t="s">
        <v>63</v>
      </c>
      <c r="E66" s="65"/>
      <c r="F66" s="70" t="s">
        <v>64</v>
      </c>
      <c r="G66" s="70" t="s">
        <v>49</v>
      </c>
      <c r="H66" s="223" t="s">
        <v>65</v>
      </c>
      <c r="I66" s="223"/>
      <c r="J66" s="223"/>
      <c r="K66" s="223"/>
      <c r="L66" s="71" t="s">
        <v>66</v>
      </c>
    </row>
    <row r="67" spans="6:7" s="19" customFormat="1" ht="15" customHeight="1">
      <c r="F67" s="64"/>
      <c r="G67" s="64"/>
    </row>
    <row r="68" spans="2:12" s="19" customFormat="1" ht="15.75" customHeight="1">
      <c r="B68" s="66" t="s">
        <v>67</v>
      </c>
      <c r="C68" s="66"/>
      <c r="D68" s="65" t="s">
        <v>68</v>
      </c>
      <c r="E68" s="196" t="s">
        <v>57</v>
      </c>
      <c r="F68" s="65" t="s">
        <v>58</v>
      </c>
      <c r="G68" s="65" t="s">
        <v>69</v>
      </c>
      <c r="H68" s="220" t="s">
        <v>70</v>
      </c>
      <c r="I68" s="220"/>
      <c r="J68" s="220"/>
      <c r="K68" s="220"/>
      <c r="L68" s="65" t="s">
        <v>71</v>
      </c>
    </row>
    <row r="69" spans="2:12" s="19" customFormat="1" ht="36" customHeight="1">
      <c r="B69" s="66"/>
      <c r="C69" s="66"/>
      <c r="D69" s="65"/>
      <c r="E69" s="196" t="s">
        <v>72</v>
      </c>
      <c r="F69" s="197" t="s">
        <v>69</v>
      </c>
      <c r="G69" s="197" t="s">
        <v>73</v>
      </c>
      <c r="H69" s="224"/>
      <c r="I69" s="224"/>
      <c r="J69" s="224"/>
      <c r="K69" s="224"/>
      <c r="L69" s="65"/>
    </row>
    <row r="70" spans="2:12" s="19" customFormat="1" ht="9" customHeight="1">
      <c r="B70" s="66"/>
      <c r="C70" s="66"/>
      <c r="D70" s="65"/>
      <c r="E70" s="66"/>
      <c r="F70" s="66"/>
      <c r="G70" s="66"/>
      <c r="H70" s="198"/>
      <c r="I70" s="198"/>
      <c r="J70" s="198"/>
      <c r="K70" s="198"/>
      <c r="L70" s="199"/>
    </row>
    <row r="71" spans="2:12" s="19" customFormat="1" ht="15" customHeight="1">
      <c r="B71" s="66" t="s">
        <v>74</v>
      </c>
      <c r="C71" s="66"/>
      <c r="D71" s="65" t="s">
        <v>68</v>
      </c>
      <c r="E71" s="196" t="s">
        <v>57</v>
      </c>
      <c r="F71" s="65" t="s">
        <v>75</v>
      </c>
      <c r="G71" s="65" t="s">
        <v>69</v>
      </c>
      <c r="H71" s="225" t="s">
        <v>76</v>
      </c>
      <c r="I71" s="225"/>
      <c r="J71" s="225"/>
      <c r="K71" s="225"/>
      <c r="L71" s="65" t="s">
        <v>71</v>
      </c>
    </row>
    <row r="72" spans="2:12" s="19" customFormat="1" ht="15">
      <c r="B72" s="66"/>
      <c r="C72" s="66"/>
      <c r="D72" s="65"/>
      <c r="E72" s="196" t="s">
        <v>72</v>
      </c>
      <c r="F72" s="200" t="s">
        <v>69</v>
      </c>
      <c r="G72" s="200" t="s">
        <v>77</v>
      </c>
      <c r="H72" s="225"/>
      <c r="I72" s="225"/>
      <c r="J72" s="225"/>
      <c r="K72" s="225"/>
      <c r="L72" s="65"/>
    </row>
    <row r="73" spans="2:12" s="19" customFormat="1" ht="7.5" customHeight="1">
      <c r="B73" s="66"/>
      <c r="C73" s="66"/>
      <c r="D73" s="65"/>
      <c r="E73" s="196"/>
      <c r="F73" s="200"/>
      <c r="G73" s="200"/>
      <c r="H73" s="201"/>
      <c r="I73" s="201"/>
      <c r="J73" s="201"/>
      <c r="K73" s="201"/>
      <c r="L73" s="65"/>
    </row>
    <row r="74" spans="2:12" s="19" customFormat="1" ht="7.5" customHeight="1">
      <c r="B74" s="66"/>
      <c r="C74" s="66"/>
      <c r="D74" s="65"/>
      <c r="E74" s="201"/>
      <c r="F74" s="202"/>
      <c r="G74" s="202"/>
      <c r="H74" s="202"/>
      <c r="I74" s="202"/>
      <c r="J74" s="202"/>
      <c r="K74" s="202"/>
      <c r="L74" s="199"/>
    </row>
    <row r="75" spans="2:12" s="19" customFormat="1" ht="15" customHeight="1">
      <c r="B75" s="66" t="s">
        <v>78</v>
      </c>
      <c r="C75" s="66"/>
      <c r="D75" s="65" t="s">
        <v>68</v>
      </c>
      <c r="E75" s="196" t="s">
        <v>57</v>
      </c>
      <c r="F75" s="65" t="s">
        <v>58</v>
      </c>
      <c r="G75" s="65" t="s">
        <v>69</v>
      </c>
      <c r="H75" s="220" t="s">
        <v>79</v>
      </c>
      <c r="I75" s="220"/>
      <c r="J75" s="220"/>
      <c r="K75" s="220"/>
      <c r="L75" s="65" t="s">
        <v>71</v>
      </c>
    </row>
    <row r="76" spans="2:12" s="19" customFormat="1" ht="15">
      <c r="B76" s="66"/>
      <c r="C76" s="66"/>
      <c r="D76" s="65"/>
      <c r="E76" s="196" t="s">
        <v>72</v>
      </c>
      <c r="F76" s="200" t="s">
        <v>69</v>
      </c>
      <c r="G76" s="200" t="s">
        <v>73</v>
      </c>
      <c r="H76" s="220"/>
      <c r="I76" s="220"/>
      <c r="J76" s="220"/>
      <c r="K76" s="220"/>
      <c r="L76" s="65"/>
    </row>
    <row r="77" spans="2:12" s="19" customFormat="1" ht="7.5" customHeight="1">
      <c r="B77" s="66"/>
      <c r="C77" s="66"/>
      <c r="D77" s="65"/>
      <c r="E77" s="66"/>
      <c r="F77" s="203"/>
      <c r="G77" s="203"/>
      <c r="H77" s="203"/>
      <c r="I77" s="203"/>
      <c r="J77" s="203"/>
      <c r="K77" s="203"/>
      <c r="L77" s="197"/>
    </row>
    <row r="78" spans="2:12" s="19" customFormat="1" ht="7.5" customHeight="1">
      <c r="B78" s="66"/>
      <c r="C78" s="66"/>
      <c r="D78" s="65"/>
      <c r="E78" s="66"/>
      <c r="F78" s="66"/>
      <c r="G78" s="66"/>
      <c r="H78" s="201"/>
      <c r="I78" s="201"/>
      <c r="J78" s="201"/>
      <c r="K78" s="201"/>
      <c r="L78" s="200"/>
    </row>
    <row r="79" spans="2:12" s="19" customFormat="1" ht="15">
      <c r="B79" s="66" t="s">
        <v>80</v>
      </c>
      <c r="C79" s="66"/>
      <c r="D79" s="65" t="s">
        <v>68</v>
      </c>
      <c r="E79" s="196" t="s">
        <v>57</v>
      </c>
      <c r="F79" s="65" t="s">
        <v>81</v>
      </c>
      <c r="G79" s="65" t="s">
        <v>69</v>
      </c>
      <c r="H79" s="66" t="s">
        <v>82</v>
      </c>
      <c r="I79" s="66"/>
      <c r="J79" s="66"/>
      <c r="K79" s="66"/>
      <c r="L79" s="65" t="s">
        <v>71</v>
      </c>
    </row>
    <row r="80" spans="2:12" s="19" customFormat="1" ht="15">
      <c r="B80" s="66"/>
      <c r="C80" s="66"/>
      <c r="D80" s="65"/>
      <c r="E80" s="196" t="s">
        <v>72</v>
      </c>
      <c r="F80" s="200" t="s">
        <v>69</v>
      </c>
      <c r="G80" s="200" t="s">
        <v>77</v>
      </c>
      <c r="H80" s="66"/>
      <c r="I80" s="66"/>
      <c r="J80" s="66"/>
      <c r="K80" s="66"/>
      <c r="L80" s="65"/>
    </row>
    <row r="81" spans="2:12" s="19" customFormat="1" ht="7.5" customHeight="1">
      <c r="B81" s="66"/>
      <c r="C81" s="66"/>
      <c r="D81" s="65"/>
      <c r="E81" s="66"/>
      <c r="F81" s="203"/>
      <c r="G81" s="203"/>
      <c r="H81" s="203"/>
      <c r="I81" s="203"/>
      <c r="J81" s="203"/>
      <c r="K81" s="203"/>
      <c r="L81" s="197"/>
    </row>
    <row r="82" spans="2:12" s="19" customFormat="1" ht="7.5" customHeight="1">
      <c r="B82" s="66"/>
      <c r="C82" s="66"/>
      <c r="D82" s="65"/>
      <c r="E82" s="196"/>
      <c r="F82" s="200"/>
      <c r="G82" s="200"/>
      <c r="H82" s="201"/>
      <c r="I82" s="201"/>
      <c r="J82" s="201"/>
      <c r="K82" s="201"/>
      <c r="L82" s="200"/>
    </row>
    <row r="83" spans="2:12" s="19" customFormat="1" ht="15" customHeight="1">
      <c r="B83" s="226" t="s">
        <v>83</v>
      </c>
      <c r="C83" s="226"/>
      <c r="D83" s="65" t="s">
        <v>68</v>
      </c>
      <c r="E83" s="196" t="s">
        <v>57</v>
      </c>
      <c r="F83" s="65" t="s">
        <v>58</v>
      </c>
      <c r="G83" s="65" t="s">
        <v>84</v>
      </c>
      <c r="H83" s="66" t="s">
        <v>85</v>
      </c>
      <c r="I83" s="66"/>
      <c r="J83" s="66"/>
      <c r="K83" s="66"/>
      <c r="L83" s="65" t="s">
        <v>71</v>
      </c>
    </row>
    <row r="84" spans="2:12" s="19" customFormat="1" ht="15">
      <c r="B84" s="226"/>
      <c r="C84" s="226"/>
      <c r="D84" s="65"/>
      <c r="E84" s="196" t="s">
        <v>72</v>
      </c>
      <c r="F84" s="200" t="s">
        <v>69</v>
      </c>
      <c r="G84" s="200" t="s">
        <v>73</v>
      </c>
      <c r="H84" s="66"/>
      <c r="I84" s="66"/>
      <c r="J84" s="66"/>
      <c r="K84" s="66"/>
      <c r="L84" s="65"/>
    </row>
    <row r="85" spans="2:12" s="19" customFormat="1" ht="7.5" customHeight="1">
      <c r="B85" s="66"/>
      <c r="C85" s="66"/>
      <c r="D85" s="65"/>
      <c r="E85" s="66"/>
      <c r="F85" s="203"/>
      <c r="G85" s="203"/>
      <c r="H85" s="203"/>
      <c r="I85" s="203"/>
      <c r="J85" s="203"/>
      <c r="K85" s="203"/>
      <c r="L85" s="197"/>
    </row>
    <row r="86" spans="2:12" s="19" customFormat="1" ht="7.5" customHeight="1">
      <c r="B86" s="66"/>
      <c r="C86" s="66"/>
      <c r="D86" s="65"/>
      <c r="E86" s="196"/>
      <c r="F86" s="200"/>
      <c r="G86" s="200"/>
      <c r="H86" s="201"/>
      <c r="I86" s="201"/>
      <c r="J86" s="201"/>
      <c r="K86" s="201"/>
      <c r="L86" s="200"/>
    </row>
    <row r="87" spans="2:12" s="19" customFormat="1" ht="18" customHeight="1">
      <c r="B87" s="226" t="s">
        <v>86</v>
      </c>
      <c r="C87" s="226"/>
      <c r="D87" s="65" t="s">
        <v>87</v>
      </c>
      <c r="E87" s="196" t="s">
        <v>57</v>
      </c>
      <c r="F87" s="65" t="s">
        <v>58</v>
      </c>
      <c r="G87" s="65" t="s">
        <v>84</v>
      </c>
      <c r="H87" s="66" t="s">
        <v>88</v>
      </c>
      <c r="I87" s="66"/>
      <c r="J87" s="66"/>
      <c r="K87" s="66"/>
      <c r="L87" s="65" t="s">
        <v>89</v>
      </c>
    </row>
    <row r="88" spans="2:12" s="19" customFormat="1" ht="15">
      <c r="B88" s="226"/>
      <c r="C88" s="226"/>
      <c r="D88" s="65"/>
      <c r="E88" s="196" t="s">
        <v>72</v>
      </c>
      <c r="F88" s="200" t="s">
        <v>69</v>
      </c>
      <c r="G88" s="200" t="s">
        <v>73</v>
      </c>
      <c r="H88" s="66"/>
      <c r="I88" s="66"/>
      <c r="J88" s="66"/>
      <c r="K88" s="66"/>
      <c r="L88" s="65"/>
    </row>
    <row r="89" spans="2:12" s="19" customFormat="1" ht="7.5" customHeight="1">
      <c r="B89" s="66"/>
      <c r="C89" s="66"/>
      <c r="D89" s="65"/>
      <c r="E89" s="66"/>
      <c r="F89" s="203"/>
      <c r="G89" s="203"/>
      <c r="H89" s="203"/>
      <c r="I89" s="203"/>
      <c r="J89" s="203"/>
      <c r="K89" s="203"/>
      <c r="L89" s="197"/>
    </row>
    <row r="90" spans="2:12" s="19" customFormat="1" ht="7.5" customHeight="1">
      <c r="B90" s="66"/>
      <c r="C90" s="66"/>
      <c r="D90" s="65"/>
      <c r="E90" s="66"/>
      <c r="F90" s="66"/>
      <c r="G90" s="66"/>
      <c r="H90" s="201"/>
      <c r="I90" s="201"/>
      <c r="J90" s="201"/>
      <c r="K90" s="201"/>
      <c r="L90" s="200"/>
    </row>
    <row r="91" spans="1:12" s="19" customFormat="1" ht="15.75">
      <c r="A91" s="78"/>
      <c r="B91" s="66" t="s">
        <v>90</v>
      </c>
      <c r="C91" s="66"/>
      <c r="D91" s="65" t="s">
        <v>91</v>
      </c>
      <c r="E91" s="196" t="s">
        <v>72</v>
      </c>
      <c r="F91" s="200" t="s">
        <v>92</v>
      </c>
      <c r="G91" s="200" t="s">
        <v>77</v>
      </c>
      <c r="H91" s="66" t="s">
        <v>93</v>
      </c>
      <c r="I91" s="66"/>
      <c r="J91" s="66"/>
      <c r="K91" s="66"/>
      <c r="L91" s="65" t="s">
        <v>71</v>
      </c>
    </row>
    <row r="92" spans="2:12" s="19" customFormat="1" ht="7.5" customHeight="1">
      <c r="B92" s="66"/>
      <c r="C92" s="66"/>
      <c r="D92" s="65"/>
      <c r="E92" s="66"/>
      <c r="F92" s="203"/>
      <c r="G92" s="203"/>
      <c r="H92" s="203"/>
      <c r="I92" s="203"/>
      <c r="J92" s="197"/>
      <c r="K92" s="203"/>
      <c r="L92" s="203"/>
    </row>
    <row r="93" spans="1:17" ht="7.5" customHeight="1">
      <c r="A93" s="19"/>
      <c r="B93" s="66"/>
      <c r="C93" s="66"/>
      <c r="D93" s="65"/>
      <c r="E93" s="66"/>
      <c r="F93" s="201"/>
      <c r="G93" s="201"/>
      <c r="H93" s="201"/>
      <c r="I93" s="201"/>
      <c r="J93" s="200"/>
      <c r="K93" s="201"/>
      <c r="L93" s="201"/>
      <c r="M93" s="19"/>
      <c r="N93" s="19"/>
      <c r="O93" s="19"/>
      <c r="P93" s="19"/>
      <c r="Q93" s="19"/>
    </row>
    <row r="94" spans="1:17" ht="15" customHeight="1">
      <c r="A94" s="19"/>
      <c r="B94" s="66" t="s">
        <v>94</v>
      </c>
      <c r="C94" s="204"/>
      <c r="D94" s="65" t="s">
        <v>91</v>
      </c>
      <c r="E94" s="196" t="s">
        <v>57</v>
      </c>
      <c r="F94" s="65" t="s">
        <v>58</v>
      </c>
      <c r="G94" s="65" t="s">
        <v>84</v>
      </c>
      <c r="H94" s="220" t="s">
        <v>95</v>
      </c>
      <c r="I94" s="220"/>
      <c r="J94" s="220"/>
      <c r="K94" s="220"/>
      <c r="L94" s="65" t="s">
        <v>71</v>
      </c>
      <c r="M94" s="19"/>
      <c r="N94" s="19"/>
      <c r="O94" s="19"/>
      <c r="P94" s="19"/>
      <c r="Q94" s="19"/>
    </row>
    <row r="95" spans="1:17" ht="15">
      <c r="A95" s="19"/>
      <c r="B95" s="66"/>
      <c r="C95" s="66"/>
      <c r="D95" s="65"/>
      <c r="E95" s="196" t="s">
        <v>72</v>
      </c>
      <c r="F95" s="200" t="s">
        <v>69</v>
      </c>
      <c r="G95" s="200" t="s">
        <v>96</v>
      </c>
      <c r="H95" s="220"/>
      <c r="I95" s="220"/>
      <c r="J95" s="220"/>
      <c r="K95" s="220"/>
      <c r="L95" s="66"/>
      <c r="M95" s="19"/>
      <c r="N95" s="19"/>
      <c r="O95" s="19"/>
      <c r="P95" s="19"/>
      <c r="Q95" s="19"/>
    </row>
    <row r="96" spans="1:17" ht="7.5" customHeight="1">
      <c r="A96" s="19"/>
      <c r="B96" s="205"/>
      <c r="C96" s="205"/>
      <c r="D96" s="206"/>
      <c r="E96" s="66"/>
      <c r="F96" s="203"/>
      <c r="G96" s="203"/>
      <c r="H96" s="203"/>
      <c r="I96" s="203"/>
      <c r="J96" s="203"/>
      <c r="K96" s="203"/>
      <c r="L96" s="203"/>
      <c r="M96" s="19"/>
      <c r="N96" s="19"/>
      <c r="O96" s="19"/>
      <c r="P96" s="19"/>
      <c r="Q96" s="19"/>
    </row>
    <row r="97" spans="1:17" ht="7.5" customHeight="1">
      <c r="A97" s="19"/>
      <c r="B97" s="205"/>
      <c r="C97" s="205"/>
      <c r="D97" s="206"/>
      <c r="E97" s="66"/>
      <c r="F97" s="201"/>
      <c r="G97" s="201"/>
      <c r="H97" s="201"/>
      <c r="I97" s="201"/>
      <c r="J97" s="201"/>
      <c r="K97" s="201"/>
      <c r="L97" s="201"/>
      <c r="M97" s="19"/>
      <c r="N97" s="19"/>
      <c r="O97" s="19"/>
      <c r="P97" s="19"/>
      <c r="Q97" s="19"/>
    </row>
    <row r="98" spans="1:17" ht="30" customHeight="1">
      <c r="A98" s="19"/>
      <c r="B98" s="66" t="s">
        <v>97</v>
      </c>
      <c r="C98" s="205"/>
      <c r="D98" s="65" t="s">
        <v>91</v>
      </c>
      <c r="E98" s="207" t="s">
        <v>98</v>
      </c>
      <c r="F98" s="65" t="s">
        <v>58</v>
      </c>
      <c r="G98" s="65" t="s">
        <v>69</v>
      </c>
      <c r="H98" s="220" t="s">
        <v>99</v>
      </c>
      <c r="I98" s="220"/>
      <c r="J98" s="220"/>
      <c r="K98" s="220"/>
      <c r="L98" s="65" t="s">
        <v>89</v>
      </c>
      <c r="M98" s="19"/>
      <c r="N98" s="19"/>
      <c r="O98" s="19"/>
      <c r="P98" s="19"/>
      <c r="Q98" s="19"/>
    </row>
    <row r="99" spans="2:12" s="19" customFormat="1" ht="30">
      <c r="B99" s="54" t="s">
        <v>100</v>
      </c>
      <c r="C99" s="66"/>
      <c r="D99" s="66"/>
      <c r="E99" s="207" t="s">
        <v>101</v>
      </c>
      <c r="F99" s="65" t="s">
        <v>69</v>
      </c>
      <c r="G99" s="65" t="s">
        <v>96</v>
      </c>
      <c r="H99" s="220"/>
      <c r="I99" s="220"/>
      <c r="J99" s="220"/>
      <c r="K99" s="220"/>
      <c r="L99" s="66"/>
    </row>
    <row r="100" spans="2:12" s="19" customFormat="1" ht="30">
      <c r="B100" s="66"/>
      <c r="C100" s="66"/>
      <c r="D100" s="66"/>
      <c r="E100" s="207" t="s">
        <v>102</v>
      </c>
      <c r="F100" s="200" t="s">
        <v>69</v>
      </c>
      <c r="G100" s="200" t="s">
        <v>103</v>
      </c>
      <c r="H100" s="66"/>
      <c r="I100" s="66"/>
      <c r="J100" s="66"/>
      <c r="K100" s="66"/>
      <c r="L100" s="66"/>
    </row>
    <row r="101" spans="2:12" s="19" customFormat="1" ht="7.5" customHeight="1">
      <c r="B101" s="205"/>
      <c r="C101" s="205"/>
      <c r="D101" s="66"/>
      <c r="E101" s="66"/>
      <c r="F101" s="203"/>
      <c r="G101" s="203"/>
      <c r="H101" s="203"/>
      <c r="I101" s="203"/>
      <c r="J101" s="203"/>
      <c r="K101" s="203"/>
      <c r="L101" s="203"/>
    </row>
    <row r="102" spans="2:11" s="19" customFormat="1" ht="11.25" customHeight="1">
      <c r="B102" s="47"/>
      <c r="C102" s="47"/>
      <c r="E102" s="72"/>
      <c r="F102" s="28"/>
      <c r="G102" s="28"/>
      <c r="H102" s="45"/>
      <c r="I102" s="45"/>
      <c r="J102" s="45"/>
      <c r="K102" s="45"/>
    </row>
    <row r="103" spans="2:11" s="19" customFormat="1" ht="21" customHeight="1">
      <c r="B103" s="47"/>
      <c r="C103" s="47"/>
      <c r="E103" s="72"/>
      <c r="F103" s="28"/>
      <c r="G103" s="28"/>
      <c r="H103" s="45"/>
      <c r="I103" s="45"/>
      <c r="J103" s="45"/>
      <c r="K103" s="45"/>
    </row>
    <row r="104" spans="2:12" s="19" customFormat="1" ht="18">
      <c r="B104" s="10" t="s">
        <v>104</v>
      </c>
      <c r="C104" s="56"/>
      <c r="D104" s="56"/>
      <c r="E104" s="56"/>
      <c r="F104" s="56"/>
      <c r="G104" s="56"/>
      <c r="H104" s="56"/>
      <c r="I104" s="56"/>
      <c r="J104" s="56"/>
      <c r="K104" s="57"/>
      <c r="L104" s="57"/>
    </row>
    <row r="105" s="19" customFormat="1" ht="18">
      <c r="B105" s="80"/>
    </row>
    <row r="106" spans="2:7" s="19" customFormat="1" ht="21">
      <c r="B106" s="80"/>
      <c r="F106" s="215" t="s">
        <v>105</v>
      </c>
      <c r="G106" s="215"/>
    </row>
    <row r="107" s="19" customFormat="1" ht="18">
      <c r="B107" s="80"/>
    </row>
    <row r="108" spans="2:10" s="19" customFormat="1" ht="17.25" customHeight="1">
      <c r="B108" s="81"/>
      <c r="C108" s="59"/>
      <c r="D108" s="59"/>
      <c r="E108" s="59"/>
      <c r="F108" s="82" t="s">
        <v>48</v>
      </c>
      <c r="G108" s="82" t="s">
        <v>49</v>
      </c>
      <c r="H108" s="59"/>
      <c r="I108" s="59"/>
      <c r="J108" s="59"/>
    </row>
    <row r="109" spans="2:10" s="19" customFormat="1" ht="18">
      <c r="B109" s="81"/>
      <c r="C109" s="59"/>
      <c r="D109" s="59"/>
      <c r="E109" s="59"/>
      <c r="F109" s="83"/>
      <c r="G109" s="83"/>
      <c r="H109" s="59"/>
      <c r="I109" s="59"/>
      <c r="J109" s="59"/>
    </row>
    <row r="110" spans="1:11" s="19" customFormat="1" ht="15.75" customHeight="1">
      <c r="A110" s="78"/>
      <c r="B110" s="19" t="s">
        <v>106</v>
      </c>
      <c r="C110" s="60"/>
      <c r="D110" s="36" t="s">
        <v>68</v>
      </c>
      <c r="E110" s="72" t="s">
        <v>72</v>
      </c>
      <c r="F110" s="28" t="s">
        <v>92</v>
      </c>
      <c r="G110" s="28" t="s">
        <v>107</v>
      </c>
      <c r="H110" s="221" t="s">
        <v>108</v>
      </c>
      <c r="I110" s="221"/>
      <c r="J110" s="221"/>
      <c r="K110" s="84" t="s">
        <v>71</v>
      </c>
    </row>
    <row r="111" spans="1:11" s="19" customFormat="1" ht="31.5" customHeight="1">
      <c r="A111" s="78"/>
      <c r="C111" s="60"/>
      <c r="D111" s="36"/>
      <c r="F111" s="77"/>
      <c r="G111" s="77"/>
      <c r="H111" s="222"/>
      <c r="I111" s="222"/>
      <c r="J111" s="222"/>
      <c r="K111" s="85"/>
    </row>
    <row r="112" spans="4:11" s="19" customFormat="1" ht="10.5" customHeight="1">
      <c r="D112" s="36"/>
      <c r="H112" s="86"/>
      <c r="I112" s="86"/>
      <c r="J112" s="86"/>
      <c r="K112" s="76"/>
    </row>
    <row r="113" spans="4:11" s="19" customFormat="1" ht="10.5" customHeight="1">
      <c r="D113" s="36"/>
      <c r="H113" s="75"/>
      <c r="I113" s="75"/>
      <c r="J113" s="75"/>
      <c r="K113" s="45"/>
    </row>
    <row r="114" spans="2:11" s="19" customFormat="1" ht="15">
      <c r="B114" s="19" t="s">
        <v>109</v>
      </c>
      <c r="D114" s="36" t="s">
        <v>68</v>
      </c>
      <c r="E114" s="73" t="s">
        <v>57</v>
      </c>
      <c r="F114" s="61" t="s">
        <v>58</v>
      </c>
      <c r="G114" s="61" t="s">
        <v>84</v>
      </c>
      <c r="H114" s="87" t="s">
        <v>110</v>
      </c>
      <c r="K114" s="88" t="s">
        <v>71</v>
      </c>
    </row>
    <row r="115" spans="2:7" s="19" customFormat="1" ht="18">
      <c r="B115" s="89" t="s">
        <v>111</v>
      </c>
      <c r="D115" s="36"/>
      <c r="E115" s="73" t="s">
        <v>72</v>
      </c>
      <c r="F115" s="90" t="s">
        <v>112</v>
      </c>
      <c r="G115" s="90" t="s">
        <v>103</v>
      </c>
    </row>
    <row r="116" spans="4:11" s="19" customFormat="1" ht="10.5" customHeight="1">
      <c r="D116" s="36"/>
      <c r="F116" s="77"/>
      <c r="G116" s="77"/>
      <c r="H116" s="91"/>
      <c r="I116" s="92"/>
      <c r="J116" s="77"/>
      <c r="K116" s="92"/>
    </row>
    <row r="117" spans="4:11" s="19" customFormat="1" ht="10.5" customHeight="1">
      <c r="D117" s="36"/>
      <c r="H117" s="93"/>
      <c r="I117" s="94"/>
      <c r="J117" s="45"/>
      <c r="K117" s="45"/>
    </row>
    <row r="118" spans="2:8" s="19" customFormat="1" ht="18">
      <c r="B118" s="89" t="s">
        <v>113</v>
      </c>
      <c r="D118" s="36"/>
      <c r="E118" s="73" t="s">
        <v>57</v>
      </c>
      <c r="F118" s="61" t="s">
        <v>75</v>
      </c>
      <c r="G118" s="61" t="s">
        <v>114</v>
      </c>
      <c r="H118" s="87" t="s">
        <v>307</v>
      </c>
    </row>
    <row r="119" spans="2:7" s="19" customFormat="1" ht="15.75">
      <c r="B119" s="47"/>
      <c r="C119" s="47"/>
      <c r="D119" s="79"/>
      <c r="E119" s="73" t="s">
        <v>72</v>
      </c>
      <c r="F119" s="61" t="s">
        <v>115</v>
      </c>
      <c r="G119" s="61" t="s">
        <v>107</v>
      </c>
    </row>
    <row r="120" spans="1:11" s="19" customFormat="1" ht="10.5" customHeight="1">
      <c r="A120" s="87"/>
      <c r="B120" s="47"/>
      <c r="C120" s="47"/>
      <c r="D120" s="79"/>
      <c r="F120" s="77"/>
      <c r="G120" s="77"/>
      <c r="H120" s="77"/>
      <c r="I120" s="77"/>
      <c r="J120" s="77"/>
      <c r="K120" s="77"/>
    </row>
    <row r="121" spans="2:11" s="19" customFormat="1" ht="10.5" customHeight="1">
      <c r="B121" s="47"/>
      <c r="C121" s="47"/>
      <c r="D121" s="79"/>
      <c r="E121" s="72"/>
      <c r="F121" s="74"/>
      <c r="G121" s="74"/>
      <c r="H121" s="76"/>
      <c r="I121" s="76"/>
      <c r="J121" s="76"/>
      <c r="K121" s="76"/>
    </row>
    <row r="122" spans="2:11" s="19" customFormat="1" ht="15">
      <c r="B122" s="42" t="s">
        <v>116</v>
      </c>
      <c r="C122" s="60"/>
      <c r="D122" s="36" t="s">
        <v>68</v>
      </c>
      <c r="E122" s="95" t="s">
        <v>57</v>
      </c>
      <c r="F122" s="65" t="s">
        <v>58</v>
      </c>
      <c r="G122" s="65" t="s">
        <v>84</v>
      </c>
      <c r="H122" s="87" t="s">
        <v>110</v>
      </c>
      <c r="K122" s="36" t="s">
        <v>71</v>
      </c>
    </row>
    <row r="123" spans="1:17" s="4" customFormat="1" ht="18">
      <c r="A123" s="19"/>
      <c r="B123" s="89" t="s">
        <v>111</v>
      </c>
      <c r="C123" s="96"/>
      <c r="D123" s="65"/>
      <c r="E123" s="95" t="s">
        <v>72</v>
      </c>
      <c r="F123" s="65" t="s">
        <v>112</v>
      </c>
      <c r="G123" s="65" t="s">
        <v>103</v>
      </c>
      <c r="H123" s="19"/>
      <c r="I123" s="19"/>
      <c r="J123" s="19"/>
      <c r="K123" s="19"/>
      <c r="L123" s="19"/>
      <c r="M123" s="19"/>
      <c r="N123" s="19"/>
      <c r="O123" s="19"/>
      <c r="P123" s="19"/>
      <c r="Q123" s="19"/>
    </row>
    <row r="124" spans="2:11" s="19" customFormat="1" ht="10.5" customHeight="1">
      <c r="B124" s="97"/>
      <c r="C124" s="98"/>
      <c r="D124" s="98"/>
      <c r="F124" s="77"/>
      <c r="G124" s="77"/>
      <c r="H124" s="91"/>
      <c r="I124" s="77"/>
      <c r="J124" s="77"/>
      <c r="K124" s="77"/>
    </row>
    <row r="125" spans="1:17" s="4" customFormat="1" ht="10.5" customHeight="1">
      <c r="A125" s="19"/>
      <c r="B125" s="42"/>
      <c r="C125" s="66"/>
      <c r="D125" s="66"/>
      <c r="E125" s="19"/>
      <c r="F125" s="19"/>
      <c r="G125" s="19"/>
      <c r="H125" s="87"/>
      <c r="I125" s="19"/>
      <c r="J125" s="19"/>
      <c r="K125" s="19"/>
      <c r="L125" s="19"/>
      <c r="M125" s="19"/>
      <c r="N125" s="19"/>
      <c r="O125" s="19"/>
      <c r="P125" s="19"/>
      <c r="Q125" s="19"/>
    </row>
    <row r="126" spans="1:17" s="4" customFormat="1" ht="18" customHeight="1">
      <c r="A126" s="19"/>
      <c r="B126" s="89" t="s">
        <v>113</v>
      </c>
      <c r="C126" s="98"/>
      <c r="D126" s="98"/>
      <c r="E126" s="99" t="s">
        <v>57</v>
      </c>
      <c r="F126" s="65" t="s">
        <v>75</v>
      </c>
      <c r="G126" s="65" t="s">
        <v>114</v>
      </c>
      <c r="H126" s="87" t="s">
        <v>307</v>
      </c>
      <c r="I126" s="19"/>
      <c r="J126" s="19"/>
      <c r="K126" s="19"/>
      <c r="L126" s="19"/>
      <c r="M126" s="19"/>
      <c r="N126" s="19"/>
      <c r="O126" s="19"/>
      <c r="P126" s="19"/>
      <c r="Q126" s="19"/>
    </row>
    <row r="127" spans="1:17" s="4" customFormat="1" ht="24" customHeight="1">
      <c r="A127" s="19"/>
      <c r="B127" s="98"/>
      <c r="C127" s="98"/>
      <c r="D127" s="98"/>
      <c r="E127" s="99" t="s">
        <v>72</v>
      </c>
      <c r="F127" s="65" t="s">
        <v>115</v>
      </c>
      <c r="G127" s="65" t="s">
        <v>107</v>
      </c>
      <c r="H127" s="100"/>
      <c r="I127" s="19"/>
      <c r="J127" s="19"/>
      <c r="K127" s="19"/>
      <c r="L127" s="19"/>
      <c r="M127" s="19"/>
      <c r="N127" s="19"/>
      <c r="O127" s="19"/>
      <c r="P127" s="19"/>
      <c r="Q127" s="19"/>
    </row>
    <row r="128" spans="1:17" s="4" customFormat="1" ht="12" customHeight="1">
      <c r="A128" s="19"/>
      <c r="B128" s="98"/>
      <c r="C128" s="98"/>
      <c r="D128" s="98"/>
      <c r="E128" s="19"/>
      <c r="F128" s="77"/>
      <c r="G128" s="77"/>
      <c r="H128" s="101"/>
      <c r="I128" s="77"/>
      <c r="J128" s="77"/>
      <c r="K128" s="77"/>
      <c r="L128" s="19"/>
      <c r="M128" s="19"/>
      <c r="N128" s="19"/>
      <c r="O128" s="19"/>
      <c r="P128" s="19"/>
      <c r="Q128" s="19"/>
    </row>
    <row r="129" spans="1:17" s="4" customFormat="1" ht="12" customHeight="1">
      <c r="A129" s="19"/>
      <c r="B129" s="98"/>
      <c r="C129" s="98"/>
      <c r="D129" s="98"/>
      <c r="E129" s="19"/>
      <c r="F129" s="45"/>
      <c r="G129" s="45"/>
      <c r="H129" s="103"/>
      <c r="I129" s="45"/>
      <c r="J129" s="45"/>
      <c r="K129" s="45"/>
      <c r="L129" s="19"/>
      <c r="M129" s="19"/>
      <c r="N129" s="19"/>
      <c r="O129" s="19"/>
      <c r="P129" s="19"/>
      <c r="Q129" s="19"/>
    </row>
    <row r="130" spans="1:17" s="4" customFormat="1" ht="15">
      <c r="A130" s="19"/>
      <c r="B130" s="230" t="s">
        <v>125</v>
      </c>
      <c r="C130" s="230"/>
      <c r="D130" s="230"/>
      <c r="E130" s="230"/>
      <c r="F130" s="230"/>
      <c r="G130" s="230"/>
      <c r="H130" s="230"/>
      <c r="I130" s="230"/>
      <c r="J130" s="230"/>
      <c r="K130" s="230"/>
      <c r="L130" s="19"/>
      <c r="M130" s="19"/>
      <c r="N130" s="19"/>
      <c r="O130" s="19"/>
      <c r="P130" s="19"/>
      <c r="Q130" s="19"/>
    </row>
    <row r="131" spans="2:11" s="19" customFormat="1" ht="15">
      <c r="B131" s="230" t="s">
        <v>126</v>
      </c>
      <c r="C131" s="230"/>
      <c r="D131" s="230"/>
      <c r="E131" s="230"/>
      <c r="F131" s="230"/>
      <c r="G131" s="230"/>
      <c r="H131" s="230"/>
      <c r="I131" s="230"/>
      <c r="J131" s="230"/>
      <c r="K131" s="230"/>
    </row>
    <row r="132" spans="2:11" s="19" customFormat="1" ht="15">
      <c r="B132" s="228" t="s">
        <v>308</v>
      </c>
      <c r="C132" s="228"/>
      <c r="D132" s="228"/>
      <c r="E132" s="228"/>
      <c r="F132" s="228"/>
      <c r="G132" s="228"/>
      <c r="H132" s="228"/>
      <c r="I132" s="228"/>
      <c r="J132" s="228"/>
      <c r="K132" s="228"/>
    </row>
    <row r="133" spans="2:11" s="19" customFormat="1" ht="6.75" customHeight="1">
      <c r="B133" s="212"/>
      <c r="C133" s="212"/>
      <c r="D133" s="212"/>
      <c r="E133" s="212"/>
      <c r="F133" s="212"/>
      <c r="G133" s="212"/>
      <c r="H133" s="212"/>
      <c r="I133" s="212"/>
      <c r="J133" s="212"/>
      <c r="K133" s="212"/>
    </row>
    <row r="134" spans="1:17" s="4" customFormat="1" ht="18">
      <c r="A134" s="19"/>
      <c r="B134" s="10" t="s">
        <v>117</v>
      </c>
      <c r="C134" s="56"/>
      <c r="D134" s="56"/>
      <c r="E134" s="56"/>
      <c r="F134" s="56"/>
      <c r="G134" s="56"/>
      <c r="H134" s="56"/>
      <c r="I134" s="56"/>
      <c r="J134" s="56"/>
      <c r="K134" s="57"/>
      <c r="L134" s="57"/>
      <c r="M134" s="19"/>
      <c r="N134" s="19"/>
      <c r="O134" s="19"/>
      <c r="P134" s="19"/>
      <c r="Q134" s="19"/>
    </row>
    <row r="135" spans="1:17" s="4" customFormat="1" ht="7.5" customHeight="1">
      <c r="A135" s="19"/>
      <c r="B135" s="67"/>
      <c r="C135" s="102"/>
      <c r="D135" s="98"/>
      <c r="E135" s="99"/>
      <c r="F135" s="83"/>
      <c r="G135" s="83"/>
      <c r="H135" s="103"/>
      <c r="I135" s="19"/>
      <c r="J135" s="19"/>
      <c r="K135" s="19"/>
      <c r="L135" s="19"/>
      <c r="M135" s="19"/>
      <c r="N135" s="19"/>
      <c r="O135" s="19"/>
      <c r="P135" s="19"/>
      <c r="Q135" s="19"/>
    </row>
    <row r="136" spans="1:17" s="4" customFormat="1" ht="18">
      <c r="A136" s="19"/>
      <c r="B136" s="104" t="s">
        <v>118</v>
      </c>
      <c r="C136" s="98"/>
      <c r="D136" s="98"/>
      <c r="E136" s="99"/>
      <c r="F136" s="82" t="s">
        <v>48</v>
      </c>
      <c r="G136" s="82" t="s">
        <v>49</v>
      </c>
      <c r="H136" s="19"/>
      <c r="I136" s="105" t="s">
        <v>117</v>
      </c>
      <c r="J136" s="19"/>
      <c r="K136" s="19"/>
      <c r="L136" s="19"/>
      <c r="M136" s="19"/>
      <c r="N136" s="19"/>
      <c r="O136" s="19"/>
      <c r="P136" s="19"/>
      <c r="Q136" s="19"/>
    </row>
    <row r="137" spans="1:17" s="4" customFormat="1" ht="18">
      <c r="A137" s="19"/>
      <c r="B137" s="89" t="s">
        <v>119</v>
      </c>
      <c r="C137" s="98"/>
      <c r="D137" s="98"/>
      <c r="E137" s="99"/>
      <c r="F137" s="65" t="s">
        <v>58</v>
      </c>
      <c r="G137" s="65" t="s">
        <v>295</v>
      </c>
      <c r="H137" s="19"/>
      <c r="I137" s="100" t="s">
        <v>89</v>
      </c>
      <c r="J137" s="19"/>
      <c r="K137" s="19"/>
      <c r="L137" s="19"/>
      <c r="M137" s="19"/>
      <c r="N137" s="19"/>
      <c r="O137" s="19"/>
      <c r="P137" s="19"/>
      <c r="Q137" s="19"/>
    </row>
    <row r="138" spans="1:17" s="4" customFormat="1" ht="15">
      <c r="A138" s="19"/>
      <c r="B138" s="89"/>
      <c r="C138" s="98"/>
      <c r="D138" s="98"/>
      <c r="E138" s="99"/>
      <c r="F138" s="65"/>
      <c r="G138" s="65"/>
      <c r="H138" s="100"/>
      <c r="I138" s="19"/>
      <c r="J138" s="19"/>
      <c r="K138" s="19"/>
      <c r="L138" s="19"/>
      <c r="M138" s="19"/>
      <c r="N138" s="19"/>
      <c r="O138" s="19"/>
      <c r="P138" s="19"/>
      <c r="Q138" s="19"/>
    </row>
    <row r="139" spans="1:17" s="4" customFormat="1" ht="29.25" customHeight="1">
      <c r="A139" s="19"/>
      <c r="B139" s="226" t="s">
        <v>120</v>
      </c>
      <c r="C139" s="226"/>
      <c r="D139" s="226"/>
      <c r="E139" s="226"/>
      <c r="F139" s="226"/>
      <c r="G139" s="226"/>
      <c r="H139" s="226"/>
      <c r="I139" s="226"/>
      <c r="J139" s="226"/>
      <c r="K139" s="226"/>
      <c r="L139" s="19"/>
      <c r="M139" s="19"/>
      <c r="N139" s="19"/>
      <c r="O139" s="19"/>
      <c r="P139" s="19"/>
      <c r="Q139" s="19"/>
    </row>
    <row r="140" spans="1:17" s="4" customFormat="1" ht="8.25" customHeight="1">
      <c r="A140" s="19"/>
      <c r="B140" s="194"/>
      <c r="C140" s="194"/>
      <c r="D140" s="194"/>
      <c r="E140" s="194"/>
      <c r="F140" s="194"/>
      <c r="G140" s="194"/>
      <c r="H140" s="194"/>
      <c r="I140" s="194"/>
      <c r="J140" s="194"/>
      <c r="K140" s="194"/>
      <c r="L140" s="19"/>
      <c r="M140" s="19"/>
      <c r="N140" s="19"/>
      <c r="O140" s="19"/>
      <c r="P140" s="19"/>
      <c r="Q140" s="19"/>
    </row>
    <row r="141" spans="1:17" s="4" customFormat="1" ht="14.25" customHeight="1">
      <c r="A141" s="19"/>
      <c r="B141" s="231" t="s">
        <v>296</v>
      </c>
      <c r="C141" s="231"/>
      <c r="D141" s="231"/>
      <c r="E141" s="231"/>
      <c r="F141" s="231"/>
      <c r="G141" s="231"/>
      <c r="H141" s="231"/>
      <c r="I141" s="231"/>
      <c r="J141" s="231"/>
      <c r="K141" s="231"/>
      <c r="L141" s="19"/>
      <c r="M141" s="19"/>
      <c r="N141" s="19"/>
      <c r="O141" s="19"/>
      <c r="P141" s="19"/>
      <c r="Q141" s="19"/>
    </row>
    <row r="142" spans="1:17" s="4" customFormat="1" ht="8.25" customHeight="1">
      <c r="A142" s="19"/>
      <c r="B142" s="208"/>
      <c r="C142" s="208"/>
      <c r="D142" s="208"/>
      <c r="E142" s="208"/>
      <c r="F142" s="208"/>
      <c r="G142" s="208"/>
      <c r="H142" s="208"/>
      <c r="I142" s="208"/>
      <c r="J142" s="208"/>
      <c r="K142" s="208"/>
      <c r="L142" s="19"/>
      <c r="M142" s="19"/>
      <c r="N142" s="19"/>
      <c r="O142" s="19"/>
      <c r="P142" s="19"/>
      <c r="Q142" s="19"/>
    </row>
    <row r="143" spans="1:17" s="4" customFormat="1" ht="18">
      <c r="A143" s="19"/>
      <c r="B143" s="10" t="s">
        <v>121</v>
      </c>
      <c r="C143" s="56"/>
      <c r="D143" s="56"/>
      <c r="E143" s="56"/>
      <c r="F143" s="56"/>
      <c r="G143" s="56"/>
      <c r="H143" s="56"/>
      <c r="I143" s="56"/>
      <c r="J143" s="56"/>
      <c r="K143" s="57"/>
      <c r="L143" s="57"/>
      <c r="M143" s="19"/>
      <c r="N143" s="19"/>
      <c r="O143" s="19"/>
      <c r="P143" s="19"/>
      <c r="Q143" s="19"/>
    </row>
    <row r="144" spans="1:17" s="4" customFormat="1" ht="7.5" customHeight="1">
      <c r="A144" s="19"/>
      <c r="B144" s="67"/>
      <c r="C144" s="98"/>
      <c r="D144" s="98"/>
      <c r="E144" s="99"/>
      <c r="F144" s="65"/>
      <c r="G144" s="65"/>
      <c r="H144" s="100"/>
      <c r="I144" s="19"/>
      <c r="J144" s="19"/>
      <c r="K144" s="19"/>
      <c r="L144" s="19"/>
      <c r="M144" s="19"/>
      <c r="N144" s="19"/>
      <c r="O144" s="19"/>
      <c r="P144" s="19"/>
      <c r="Q144" s="19"/>
    </row>
    <row r="145" spans="1:17" s="4" customFormat="1" ht="15">
      <c r="A145" s="19"/>
      <c r="B145" s="106" t="s">
        <v>122</v>
      </c>
      <c r="C145" s="98"/>
      <c r="D145" s="98"/>
      <c r="E145" s="99"/>
      <c r="F145" s="65"/>
      <c r="G145" s="36" t="s">
        <v>45</v>
      </c>
      <c r="H145" s="19"/>
      <c r="I145" s="19"/>
      <c r="J145" s="19"/>
      <c r="K145" s="19"/>
      <c r="L145" s="19"/>
      <c r="M145" s="19"/>
      <c r="N145" s="19"/>
      <c r="O145" s="19"/>
      <c r="P145" s="19"/>
      <c r="Q145" s="19"/>
    </row>
    <row r="146" spans="1:17" s="4" customFormat="1" ht="15">
      <c r="A146" s="19"/>
      <c r="B146" s="106" t="s">
        <v>123</v>
      </c>
      <c r="C146" s="98"/>
      <c r="D146" s="98"/>
      <c r="E146" s="99"/>
      <c r="F146" s="65"/>
      <c r="G146" s="36" t="s">
        <v>45</v>
      </c>
      <c r="H146" s="19"/>
      <c r="I146" s="19"/>
      <c r="J146" s="19"/>
      <c r="K146" s="19"/>
      <c r="L146" s="19"/>
      <c r="M146" s="19"/>
      <c r="N146" s="19"/>
      <c r="O146" s="19"/>
      <c r="P146" s="19"/>
      <c r="Q146" s="19"/>
    </row>
    <row r="147" spans="1:17" s="4" customFormat="1" ht="15">
      <c r="A147" s="19"/>
      <c r="B147" s="106" t="s">
        <v>124</v>
      </c>
      <c r="C147" s="98"/>
      <c r="D147" s="98"/>
      <c r="E147" s="99"/>
      <c r="F147" s="65"/>
      <c r="G147" s="36" t="s">
        <v>45</v>
      </c>
      <c r="H147" s="19"/>
      <c r="I147" s="19"/>
      <c r="J147" s="19"/>
      <c r="K147" s="19"/>
      <c r="L147" s="19"/>
      <c r="M147" s="19"/>
      <c r="N147" s="19"/>
      <c r="O147" s="19"/>
      <c r="P147" s="19"/>
      <c r="Q147" s="19"/>
    </row>
    <row r="148" spans="1:17" s="4" customFormat="1" ht="10.5" customHeight="1">
      <c r="A148" s="19"/>
      <c r="B148" s="98"/>
      <c r="C148" s="98"/>
      <c r="D148" s="98"/>
      <c r="E148" s="99"/>
      <c r="F148" s="65"/>
      <c r="G148" s="65"/>
      <c r="H148" s="100"/>
      <c r="I148" s="19"/>
      <c r="J148" s="19"/>
      <c r="K148" s="19"/>
      <c r="L148" s="19"/>
      <c r="M148" s="19"/>
      <c r="N148" s="19"/>
      <c r="O148" s="19"/>
      <c r="P148" s="19"/>
      <c r="Q148" s="19"/>
    </row>
    <row r="149" spans="1:17" s="19" customFormat="1" ht="18">
      <c r="A149" s="4"/>
      <c r="B149" s="10" t="s">
        <v>127</v>
      </c>
      <c r="C149" s="107"/>
      <c r="D149" s="107"/>
      <c r="E149" s="107"/>
      <c r="F149" s="107"/>
      <c r="G149" s="107"/>
      <c r="H149" s="107"/>
      <c r="I149" s="107"/>
      <c r="J149" s="107"/>
      <c r="K149" s="107"/>
      <c r="L149" s="57"/>
      <c r="M149" s="4"/>
      <c r="N149" s="4"/>
      <c r="O149" s="4"/>
      <c r="P149" s="4"/>
      <c r="Q149" s="4"/>
    </row>
    <row r="150" spans="1:2" s="19" customFormat="1" ht="9.75" customHeight="1">
      <c r="A150" s="58"/>
      <c r="B150" s="108"/>
    </row>
    <row r="151" spans="2:11" s="4" customFormat="1" ht="15.75">
      <c r="B151" s="109" t="s">
        <v>128</v>
      </c>
      <c r="C151" s="109"/>
      <c r="D151" s="109"/>
      <c r="G151" s="110">
        <f>SUM(G17:G18)</f>
        <v>2537500000</v>
      </c>
      <c r="J151" s="111"/>
      <c r="K151" s="111"/>
    </row>
    <row r="152" s="4" customFormat="1" ht="10.5" customHeight="1"/>
    <row r="153" spans="2:7" s="4" customFormat="1" ht="15">
      <c r="B153" s="112" t="s">
        <v>129</v>
      </c>
      <c r="C153" s="112"/>
      <c r="D153" s="112"/>
      <c r="G153" s="113">
        <v>7462283190</v>
      </c>
    </row>
    <row r="154" spans="2:11" s="4" customFormat="1" ht="18">
      <c r="B154" s="114" t="s">
        <v>287</v>
      </c>
      <c r="C154" s="115"/>
      <c r="D154" s="115"/>
      <c r="G154" s="116"/>
      <c r="I154" s="4" t="s">
        <v>290</v>
      </c>
      <c r="K154" s="116">
        <v>7854162447</v>
      </c>
    </row>
    <row r="155" spans="1:17" s="19" customFormat="1" ht="18">
      <c r="A155" s="4"/>
      <c r="B155" s="114" t="s">
        <v>288</v>
      </c>
      <c r="C155" s="4"/>
      <c r="D155" s="4"/>
      <c r="E155" s="4"/>
      <c r="F155" s="4"/>
      <c r="G155" s="116"/>
      <c r="H155" s="4"/>
      <c r="I155" s="4" t="s">
        <v>291</v>
      </c>
      <c r="J155" s="4"/>
      <c r="K155" s="116">
        <v>7462283190</v>
      </c>
      <c r="L155" s="4"/>
      <c r="M155" s="4"/>
      <c r="N155" s="4"/>
      <c r="O155" s="4"/>
      <c r="P155" s="4"/>
      <c r="Q155" s="4"/>
    </row>
    <row r="156" spans="1:17" s="19" customFormat="1" ht="15">
      <c r="A156" s="4"/>
      <c r="B156" s="4" t="s">
        <v>131</v>
      </c>
      <c r="C156" s="4"/>
      <c r="D156" s="4"/>
      <c r="E156" s="4"/>
      <c r="F156" s="4"/>
      <c r="G156" s="113">
        <v>0</v>
      </c>
      <c r="H156" s="4"/>
      <c r="I156" s="4" t="s">
        <v>130</v>
      </c>
      <c r="J156" s="4"/>
      <c r="K156" s="117">
        <v>0.95</v>
      </c>
      <c r="L156" s="4"/>
      <c r="M156" s="4"/>
      <c r="N156" s="4"/>
      <c r="O156" s="4"/>
      <c r="P156" s="4"/>
      <c r="Q156" s="4"/>
    </row>
    <row r="157" spans="1:17" s="19" customFormat="1" ht="15">
      <c r="A157" s="4"/>
      <c r="B157" s="4" t="s">
        <v>133</v>
      </c>
      <c r="C157" s="4"/>
      <c r="D157" s="4"/>
      <c r="E157" s="4"/>
      <c r="F157" s="4"/>
      <c r="G157" s="113"/>
      <c r="H157" s="4"/>
      <c r="I157" s="4" t="s">
        <v>132</v>
      </c>
      <c r="J157" s="4"/>
      <c r="K157" s="118">
        <v>0.97</v>
      </c>
      <c r="L157" s="4"/>
      <c r="M157" s="4"/>
      <c r="N157" s="4"/>
      <c r="O157" s="4"/>
      <c r="P157" s="4"/>
      <c r="Q157" s="4"/>
    </row>
    <row r="158" spans="1:17" s="19" customFormat="1" ht="15">
      <c r="A158" s="4"/>
      <c r="B158" s="114" t="s">
        <v>134</v>
      </c>
      <c r="C158" s="115"/>
      <c r="D158" s="115"/>
      <c r="E158" s="4"/>
      <c r="F158" s="4"/>
      <c r="G158" s="113">
        <v>100</v>
      </c>
      <c r="H158" s="4"/>
      <c r="I158" s="4"/>
      <c r="J158" s="4"/>
      <c r="K158" s="4"/>
      <c r="L158" s="4"/>
      <c r="M158" s="4"/>
      <c r="N158" s="4"/>
      <c r="O158" s="4"/>
      <c r="P158" s="4"/>
      <c r="Q158" s="4"/>
    </row>
    <row r="159" spans="1:17" s="19" customFormat="1" ht="15">
      <c r="A159" s="4"/>
      <c r="B159" s="114" t="s">
        <v>135</v>
      </c>
      <c r="C159" s="115"/>
      <c r="D159" s="115"/>
      <c r="E159" s="4"/>
      <c r="F159" s="4"/>
      <c r="G159" s="113">
        <v>0</v>
      </c>
      <c r="H159" s="4"/>
      <c r="I159" s="4"/>
      <c r="J159" s="4"/>
      <c r="K159" s="4"/>
      <c r="L159" s="4"/>
      <c r="M159" s="4"/>
      <c r="N159" s="4"/>
      <c r="O159" s="4"/>
      <c r="P159" s="4"/>
      <c r="Q159" s="4"/>
    </row>
    <row r="160" spans="1:17" s="19" customFormat="1" ht="15">
      <c r="A160" s="4"/>
      <c r="B160" s="114" t="s">
        <v>136</v>
      </c>
      <c r="C160" s="115"/>
      <c r="D160" s="115"/>
      <c r="E160" s="4"/>
      <c r="F160" s="4"/>
      <c r="G160" s="113">
        <v>0</v>
      </c>
      <c r="H160" s="4"/>
      <c r="I160" s="4"/>
      <c r="J160" s="4"/>
      <c r="K160" s="4"/>
      <c r="L160" s="4"/>
      <c r="M160" s="4"/>
      <c r="N160" s="4"/>
      <c r="O160" s="4"/>
      <c r="P160" s="4"/>
      <c r="Q160" s="4"/>
    </row>
    <row r="161" spans="1:17" s="19" customFormat="1" ht="15">
      <c r="A161" s="4"/>
      <c r="B161" s="4" t="s">
        <v>137</v>
      </c>
      <c r="C161" s="4"/>
      <c r="D161" s="4"/>
      <c r="E161" s="4"/>
      <c r="F161" s="4"/>
      <c r="G161" s="113">
        <v>0</v>
      </c>
      <c r="H161" s="4"/>
      <c r="I161" s="4"/>
      <c r="J161" s="4"/>
      <c r="K161" s="4"/>
      <c r="L161" s="4"/>
      <c r="M161" s="4"/>
      <c r="N161" s="4"/>
      <c r="O161" s="4"/>
      <c r="P161" s="4"/>
      <c r="Q161" s="4"/>
    </row>
    <row r="162" spans="1:17" s="19" customFormat="1" ht="15">
      <c r="A162" s="4"/>
      <c r="B162" s="4" t="s">
        <v>138</v>
      </c>
      <c r="C162" s="4"/>
      <c r="D162" s="4"/>
      <c r="E162" s="4"/>
      <c r="F162" s="4"/>
      <c r="G162" s="113">
        <v>0</v>
      </c>
      <c r="H162" s="4"/>
      <c r="I162" s="4"/>
      <c r="J162" s="4"/>
      <c r="K162" s="4"/>
      <c r="L162" s="4"/>
      <c r="M162" s="4"/>
      <c r="N162" s="4"/>
      <c r="O162" s="4"/>
      <c r="P162" s="4"/>
      <c r="Q162" s="4"/>
    </row>
    <row r="163" spans="1:17" s="19" customFormat="1" ht="15">
      <c r="A163" s="4"/>
      <c r="B163" s="4" t="s">
        <v>139</v>
      </c>
      <c r="C163" s="4"/>
      <c r="D163" s="4"/>
      <c r="E163" s="4"/>
      <c r="F163" s="4"/>
      <c r="G163" s="113">
        <v>0</v>
      </c>
      <c r="H163" s="4"/>
      <c r="I163" s="4"/>
      <c r="J163" s="4"/>
      <c r="K163" s="4"/>
      <c r="L163" s="4"/>
      <c r="M163" s="4"/>
      <c r="N163" s="4"/>
      <c r="O163" s="4"/>
      <c r="P163" s="4"/>
      <c r="Q163" s="4"/>
    </row>
    <row r="164" spans="1:17" s="19" customFormat="1" ht="15">
      <c r="A164" s="4"/>
      <c r="B164" s="4" t="s">
        <v>140</v>
      </c>
      <c r="C164" s="4"/>
      <c r="D164" s="4"/>
      <c r="E164" s="4"/>
      <c r="F164" s="4"/>
      <c r="G164" s="113">
        <v>0</v>
      </c>
      <c r="H164" s="4"/>
      <c r="I164" s="4"/>
      <c r="J164" s="4"/>
      <c r="K164" s="4"/>
      <c r="L164" s="4"/>
      <c r="M164" s="4"/>
      <c r="N164" s="4"/>
      <c r="O164" s="4"/>
      <c r="P164" s="4"/>
      <c r="Q164" s="4"/>
    </row>
    <row r="165" spans="1:17" s="19" customFormat="1" ht="16.5" thickBot="1">
      <c r="A165" s="4"/>
      <c r="B165" s="119" t="s">
        <v>141</v>
      </c>
      <c r="C165" s="120"/>
      <c r="D165" s="120"/>
      <c r="E165" s="4"/>
      <c r="F165" s="4"/>
      <c r="G165" s="121">
        <f>SUM(G153:G164)</f>
        <v>7462283290</v>
      </c>
      <c r="H165" s="4"/>
      <c r="I165" s="4"/>
      <c r="J165" s="4"/>
      <c r="K165" s="4"/>
      <c r="L165" s="4"/>
      <c r="M165" s="4"/>
      <c r="N165" s="4"/>
      <c r="O165" s="4"/>
      <c r="P165" s="4"/>
      <c r="Q165" s="4"/>
    </row>
    <row r="166" spans="1:17" s="19" customFormat="1" ht="15.75" thickTop="1">
      <c r="A166" s="4"/>
      <c r="B166" s="4"/>
      <c r="C166" s="4"/>
      <c r="D166" s="4"/>
      <c r="E166" s="4"/>
      <c r="F166" s="4"/>
      <c r="G166" s="4"/>
      <c r="H166" s="4"/>
      <c r="I166" s="4"/>
      <c r="J166" s="4"/>
      <c r="K166" s="4"/>
      <c r="L166" s="4"/>
      <c r="M166" s="4"/>
      <c r="N166" s="4"/>
      <c r="O166" s="4"/>
      <c r="P166" s="4"/>
      <c r="Q166" s="4"/>
    </row>
    <row r="167" spans="1:17" s="19" customFormat="1" ht="15.75">
      <c r="A167" s="4"/>
      <c r="B167" s="109" t="s">
        <v>142</v>
      </c>
      <c r="C167" s="109"/>
      <c r="D167" s="109"/>
      <c r="E167" s="4"/>
      <c r="F167" s="4"/>
      <c r="G167" s="122" t="str">
        <f>IF(G165&gt;=G151,"Pass",IF(G165=G151,"Pass","Fail"))</f>
        <v>Pass</v>
      </c>
      <c r="H167" s="4"/>
      <c r="I167" s="4"/>
      <c r="J167" s="4"/>
      <c r="K167" s="4"/>
      <c r="L167" s="4"/>
      <c r="M167" s="4"/>
      <c r="N167" s="4"/>
      <c r="O167" s="4"/>
      <c r="P167" s="4"/>
      <c r="Q167" s="4"/>
    </row>
    <row r="168" spans="1:17" s="19" customFormat="1" ht="9" customHeight="1">
      <c r="A168" s="4"/>
      <c r="B168" s="109"/>
      <c r="C168" s="109"/>
      <c r="D168" s="109"/>
      <c r="E168" s="4"/>
      <c r="F168" s="4"/>
      <c r="G168" s="122"/>
      <c r="H168" s="4"/>
      <c r="I168" s="4"/>
      <c r="J168" s="4"/>
      <c r="K168" s="4"/>
      <c r="L168" s="4"/>
      <c r="M168" s="4"/>
      <c r="N168" s="4"/>
      <c r="O168" s="4"/>
      <c r="P168" s="4"/>
      <c r="Q168" s="4"/>
    </row>
    <row r="169" spans="1:17" s="19" customFormat="1" ht="15.75">
      <c r="A169" s="4"/>
      <c r="B169" s="1" t="s">
        <v>289</v>
      </c>
      <c r="C169" s="109"/>
      <c r="D169" s="109"/>
      <c r="E169" s="4"/>
      <c r="F169" s="4"/>
      <c r="G169" s="122"/>
      <c r="H169" s="4"/>
      <c r="I169" s="4"/>
      <c r="J169" s="4"/>
      <c r="K169" s="4"/>
      <c r="L169" s="4"/>
      <c r="M169" s="4"/>
      <c r="N169" s="4"/>
      <c r="O169" s="4"/>
      <c r="P169" s="4"/>
      <c r="Q169" s="4"/>
    </row>
    <row r="170" spans="1:17" s="19" customFormat="1" ht="8.25" customHeight="1">
      <c r="A170" s="4"/>
      <c r="B170" s="1"/>
      <c r="C170" s="4"/>
      <c r="D170" s="4"/>
      <c r="E170" s="4"/>
      <c r="F170" s="4"/>
      <c r="G170" s="4"/>
      <c r="H170" s="4"/>
      <c r="I170" s="4"/>
      <c r="J170" s="4"/>
      <c r="K170" s="4"/>
      <c r="L170" s="4"/>
      <c r="M170" s="4"/>
      <c r="N170" s="4"/>
      <c r="O170" s="4"/>
      <c r="P170" s="4"/>
      <c r="Q170" s="4"/>
    </row>
    <row r="171" spans="1:17" s="19" customFormat="1" ht="18">
      <c r="A171" s="4"/>
      <c r="B171" s="10" t="s">
        <v>143</v>
      </c>
      <c r="C171" s="107"/>
      <c r="D171" s="107"/>
      <c r="E171" s="107"/>
      <c r="F171" s="107"/>
      <c r="G171" s="107"/>
      <c r="H171" s="107"/>
      <c r="I171" s="107"/>
      <c r="J171" s="107"/>
      <c r="K171" s="107"/>
      <c r="L171" s="57"/>
      <c r="M171" s="4"/>
      <c r="N171" s="4"/>
      <c r="O171" s="4"/>
      <c r="P171" s="4"/>
      <c r="Q171" s="4"/>
    </row>
    <row r="172" s="19" customFormat="1" ht="12.75" customHeight="1">
      <c r="A172" s="58"/>
    </row>
    <row r="173" spans="2:7" s="19" customFormat="1" ht="15">
      <c r="B173" s="19" t="s">
        <v>144</v>
      </c>
      <c r="G173" s="123">
        <v>2562636712</v>
      </c>
    </row>
    <row r="174" s="19" customFormat="1" ht="12" customHeight="1"/>
    <row r="175" spans="2:7" s="19" customFormat="1" ht="18">
      <c r="B175" s="48" t="s">
        <v>292</v>
      </c>
      <c r="C175" s="48"/>
      <c r="D175" s="48"/>
      <c r="G175" s="123">
        <v>7898585220</v>
      </c>
    </row>
    <row r="176" spans="2:7" s="19" customFormat="1" ht="15">
      <c r="B176" s="19" t="s">
        <v>131</v>
      </c>
      <c r="G176" s="19">
        <v>0</v>
      </c>
    </row>
    <row r="177" spans="1:17" s="19" customFormat="1" ht="15">
      <c r="A177" s="4"/>
      <c r="B177" s="4" t="s">
        <v>133</v>
      </c>
      <c r="C177" s="4"/>
      <c r="D177" s="4"/>
      <c r="E177" s="4"/>
      <c r="F177" s="4"/>
      <c r="G177" s="113"/>
      <c r="H177" s="4"/>
      <c r="I177" s="4"/>
      <c r="J177" s="4"/>
      <c r="K177" s="4"/>
      <c r="L177" s="4"/>
      <c r="M177" s="4"/>
      <c r="N177" s="4"/>
      <c r="O177" s="4"/>
      <c r="P177" s="4"/>
      <c r="Q177" s="4"/>
    </row>
    <row r="178" spans="1:17" s="19" customFormat="1" ht="15">
      <c r="A178" s="4"/>
      <c r="B178" s="114" t="s">
        <v>134</v>
      </c>
      <c r="C178" s="115"/>
      <c r="D178" s="115"/>
      <c r="E178" s="4"/>
      <c r="F178" s="4"/>
      <c r="G178" s="113">
        <v>100</v>
      </c>
      <c r="H178" s="4"/>
      <c r="I178" s="4"/>
      <c r="J178" s="4"/>
      <c r="K178" s="4"/>
      <c r="L178" s="4"/>
      <c r="M178" s="4"/>
      <c r="N178" s="4"/>
      <c r="O178" s="4"/>
      <c r="P178" s="4"/>
      <c r="Q178" s="4"/>
    </row>
    <row r="179" spans="1:17" s="19" customFormat="1" ht="15">
      <c r="A179" s="4"/>
      <c r="B179" s="114" t="s">
        <v>135</v>
      </c>
      <c r="C179" s="115"/>
      <c r="D179" s="115"/>
      <c r="E179" s="4"/>
      <c r="F179" s="4"/>
      <c r="G179" s="19">
        <v>0</v>
      </c>
      <c r="H179" s="4"/>
      <c r="I179" s="4"/>
      <c r="J179" s="4"/>
      <c r="K179" s="4"/>
      <c r="L179" s="4"/>
      <c r="M179" s="4"/>
      <c r="N179" s="4"/>
      <c r="O179" s="4"/>
      <c r="P179" s="4"/>
      <c r="Q179" s="4"/>
    </row>
    <row r="180" spans="1:17" s="19" customFormat="1" ht="15">
      <c r="A180" s="4"/>
      <c r="B180" s="114" t="s">
        <v>136</v>
      </c>
      <c r="C180" s="115"/>
      <c r="D180" s="115"/>
      <c r="E180" s="4"/>
      <c r="F180" s="4"/>
      <c r="G180" s="19">
        <v>0</v>
      </c>
      <c r="H180" s="4"/>
      <c r="I180" s="4"/>
      <c r="J180" s="4"/>
      <c r="K180" s="4"/>
      <c r="L180" s="4"/>
      <c r="M180" s="4"/>
      <c r="N180" s="4"/>
      <c r="O180" s="4"/>
      <c r="P180" s="4"/>
      <c r="Q180" s="4"/>
    </row>
    <row r="181" spans="2:7" s="19" customFormat="1" ht="15">
      <c r="B181" s="19" t="s">
        <v>145</v>
      </c>
      <c r="G181" s="19">
        <v>0</v>
      </c>
    </row>
    <row r="182" spans="2:7" s="19" customFormat="1" ht="15">
      <c r="B182" s="19" t="s">
        <v>138</v>
      </c>
      <c r="G182" s="19">
        <v>0</v>
      </c>
    </row>
    <row r="183" spans="2:7" s="19" customFormat="1" ht="15">
      <c r="B183" s="19" t="s">
        <v>146</v>
      </c>
      <c r="G183" s="19">
        <v>0</v>
      </c>
    </row>
    <row r="184" spans="2:7" s="19" customFormat="1" ht="16.5" thickBot="1">
      <c r="B184" s="124" t="s">
        <v>147</v>
      </c>
      <c r="C184" s="32"/>
      <c r="D184" s="32"/>
      <c r="G184" s="125">
        <f>SUM(G175:G183)</f>
        <v>7898585320</v>
      </c>
    </row>
    <row r="185" s="19" customFormat="1" ht="10.5" customHeight="1" thickTop="1"/>
    <row r="186" spans="2:7" s="19" customFormat="1" ht="15.75">
      <c r="B186" s="32" t="s">
        <v>148</v>
      </c>
      <c r="C186" s="32"/>
      <c r="D186" s="32"/>
      <c r="G186" s="79" t="str">
        <f>IF(G184-G173&gt;=0,"Pass","Fail")</f>
        <v>Pass</v>
      </c>
    </row>
    <row r="187" spans="2:7" s="19" customFormat="1" ht="9.75" customHeight="1">
      <c r="B187" s="32"/>
      <c r="C187" s="32"/>
      <c r="D187" s="32"/>
      <c r="G187" s="79"/>
    </row>
    <row r="188" spans="2:7" s="19" customFormat="1" ht="15.75">
      <c r="B188" s="19" t="s">
        <v>149</v>
      </c>
      <c r="C188" s="32"/>
      <c r="D188" s="32"/>
      <c r="G188" s="195">
        <v>0.02766</v>
      </c>
    </row>
    <row r="189" spans="3:7" s="19" customFormat="1" ht="9" customHeight="1">
      <c r="C189" s="32"/>
      <c r="D189" s="32"/>
      <c r="G189" s="126"/>
    </row>
    <row r="190" spans="2:7" s="19" customFormat="1" ht="15.75">
      <c r="B190" s="1" t="s">
        <v>293</v>
      </c>
      <c r="C190" s="32"/>
      <c r="D190" s="32"/>
      <c r="G190" s="126"/>
    </row>
    <row r="191" spans="2:7" s="19" customFormat="1" ht="6.75" customHeight="1">
      <c r="B191" s="1"/>
      <c r="C191" s="32"/>
      <c r="D191" s="32"/>
      <c r="G191" s="79"/>
    </row>
    <row r="192" spans="2:12" s="19" customFormat="1" ht="18">
      <c r="B192" s="10" t="s">
        <v>150</v>
      </c>
      <c r="C192" s="107"/>
      <c r="D192" s="107"/>
      <c r="E192" s="107"/>
      <c r="F192" s="107"/>
      <c r="G192" s="107"/>
      <c r="H192" s="107"/>
      <c r="I192" s="107"/>
      <c r="J192" s="107"/>
      <c r="K192" s="107"/>
      <c r="L192" s="57"/>
    </row>
    <row r="193" spans="2:7" s="19" customFormat="1" ht="13.5" customHeight="1">
      <c r="B193" s="32"/>
      <c r="C193" s="32"/>
      <c r="D193" s="32"/>
      <c r="G193" s="79"/>
    </row>
    <row r="194" spans="2:7" s="19" customFormat="1" ht="15.75">
      <c r="B194" s="19" t="s">
        <v>151</v>
      </c>
      <c r="C194" s="32"/>
      <c r="D194" s="32"/>
      <c r="G194" s="36" t="s">
        <v>152</v>
      </c>
    </row>
    <row r="195" spans="2:7" s="19" customFormat="1" ht="15.75">
      <c r="B195" s="19" t="s">
        <v>153</v>
      </c>
      <c r="C195" s="32"/>
      <c r="D195" s="32"/>
      <c r="G195" s="36" t="s">
        <v>45</v>
      </c>
    </row>
    <row r="196" spans="2:7" s="19" customFormat="1" ht="15.75">
      <c r="B196" s="19" t="s">
        <v>154</v>
      </c>
      <c r="C196" s="32"/>
      <c r="D196" s="32"/>
      <c r="G196" s="36" t="s">
        <v>45</v>
      </c>
    </row>
    <row r="197" spans="2:7" s="19" customFormat="1" ht="11.25" customHeight="1">
      <c r="B197" s="32"/>
      <c r="C197" s="32"/>
      <c r="D197" s="32"/>
      <c r="G197" s="79"/>
    </row>
    <row r="198" spans="2:7" s="19" customFormat="1" ht="15.75">
      <c r="B198" s="32" t="s">
        <v>150</v>
      </c>
      <c r="C198" s="32"/>
      <c r="D198" s="32"/>
      <c r="G198" s="79" t="s">
        <v>89</v>
      </c>
    </row>
    <row r="199" spans="2:7" s="19" customFormat="1" ht="12.75" customHeight="1">
      <c r="B199" s="32"/>
      <c r="C199" s="32"/>
      <c r="D199" s="32"/>
      <c r="G199" s="79"/>
    </row>
    <row r="200" spans="2:12" s="127" customFormat="1" ht="18">
      <c r="B200" s="10" t="s">
        <v>155</v>
      </c>
      <c r="C200" s="10"/>
      <c r="D200" s="10"/>
      <c r="E200" s="10"/>
      <c r="F200" s="10"/>
      <c r="G200" s="10"/>
      <c r="H200" s="10"/>
      <c r="I200" s="10"/>
      <c r="J200" s="10"/>
      <c r="K200" s="10"/>
      <c r="L200" s="128"/>
    </row>
    <row r="201" spans="1:2" s="130" customFormat="1" ht="15.75">
      <c r="A201" s="58"/>
      <c r="B201" s="129"/>
    </row>
    <row r="202" spans="2:8" s="4" customFormat="1" ht="15">
      <c r="B202" s="42" t="s">
        <v>156</v>
      </c>
      <c r="C202" s="19"/>
      <c r="D202" s="19"/>
      <c r="E202" s="19"/>
      <c r="F202" s="19"/>
      <c r="G202" s="131">
        <v>7948011944.07</v>
      </c>
      <c r="H202" s="19"/>
    </row>
    <row r="203" spans="2:8" s="4" customFormat="1" ht="16.5" customHeight="1">
      <c r="B203" s="42" t="s">
        <v>297</v>
      </c>
      <c r="C203" s="19"/>
      <c r="D203" s="19"/>
      <c r="E203" s="19"/>
      <c r="F203" s="19"/>
      <c r="G203" s="132">
        <v>7845610922.790029</v>
      </c>
      <c r="H203" s="130"/>
    </row>
    <row r="204" spans="2:8" s="4" customFormat="1" ht="15">
      <c r="B204" s="42" t="s">
        <v>157</v>
      </c>
      <c r="C204" s="19"/>
      <c r="D204" s="19"/>
      <c r="E204" s="19"/>
      <c r="F204" s="19"/>
      <c r="G204" s="133">
        <v>29818</v>
      </c>
      <c r="H204" s="130"/>
    </row>
    <row r="205" spans="2:8" s="4" customFormat="1" ht="15">
      <c r="B205" s="42" t="s">
        <v>158</v>
      </c>
      <c r="C205" s="19"/>
      <c r="D205" s="19"/>
      <c r="E205" s="19"/>
      <c r="F205" s="19"/>
      <c r="G205" s="132">
        <v>263116.60482896335</v>
      </c>
      <c r="H205" s="130"/>
    </row>
    <row r="206" spans="2:8" s="4" customFormat="1" ht="15">
      <c r="B206" s="42" t="s">
        <v>159</v>
      </c>
      <c r="C206" s="19"/>
      <c r="D206" s="19"/>
      <c r="E206" s="19"/>
      <c r="F206" s="19"/>
      <c r="G206" s="133">
        <v>29818</v>
      </c>
      <c r="H206" s="130"/>
    </row>
    <row r="207" spans="2:8" s="4" customFormat="1" ht="15">
      <c r="B207" s="42" t="s">
        <v>160</v>
      </c>
      <c r="C207" s="19"/>
      <c r="D207" s="19"/>
      <c r="E207" s="19"/>
      <c r="F207" s="19"/>
      <c r="G207" s="133">
        <v>29443</v>
      </c>
      <c r="H207" s="130"/>
    </row>
    <row r="208" spans="3:8" s="4" customFormat="1" ht="10.5" customHeight="1">
      <c r="C208" s="19"/>
      <c r="D208" s="19"/>
      <c r="E208" s="19"/>
      <c r="F208" s="19"/>
      <c r="H208" s="130"/>
    </row>
    <row r="209" spans="2:8" s="4" customFormat="1" ht="18">
      <c r="B209" s="4" t="s">
        <v>299</v>
      </c>
      <c r="C209" s="19"/>
      <c r="D209" s="134"/>
      <c r="E209" s="19"/>
      <c r="F209" s="19"/>
      <c r="G209" s="135">
        <v>0.716368957828295</v>
      </c>
      <c r="H209" s="130"/>
    </row>
    <row r="210" spans="2:8" s="4" customFormat="1" ht="15" customHeight="1">
      <c r="B210" s="48" t="s">
        <v>298</v>
      </c>
      <c r="C210" s="48"/>
      <c r="D210" s="19"/>
      <c r="E210" s="19"/>
      <c r="F210" s="19"/>
      <c r="G210" s="135">
        <v>0.716368957828295</v>
      </c>
      <c r="H210" s="130"/>
    </row>
    <row r="211" spans="2:8" s="4" customFormat="1" ht="15" customHeight="1">
      <c r="B211" s="48" t="s">
        <v>301</v>
      </c>
      <c r="C211" s="48"/>
      <c r="D211" s="19"/>
      <c r="E211" s="19"/>
      <c r="F211" s="19"/>
      <c r="G211" s="135">
        <v>0.63329</v>
      </c>
      <c r="H211" s="130"/>
    </row>
    <row r="212" spans="2:8" s="4" customFormat="1" ht="15">
      <c r="B212" s="42" t="s">
        <v>161</v>
      </c>
      <c r="C212" s="19"/>
      <c r="D212" s="19"/>
      <c r="E212" s="19"/>
      <c r="F212" s="19"/>
      <c r="G212" s="136">
        <v>21.137387282382054</v>
      </c>
      <c r="H212" s="130"/>
    </row>
    <row r="213" spans="2:8" s="4" customFormat="1" ht="15">
      <c r="B213" s="42" t="s">
        <v>162</v>
      </c>
      <c r="C213" s="19"/>
      <c r="D213" s="19"/>
      <c r="E213" s="19"/>
      <c r="F213" s="19"/>
      <c r="G213" s="135">
        <v>0.030275193304543153</v>
      </c>
      <c r="H213" s="130"/>
    </row>
    <row r="214" spans="2:8" s="4" customFormat="1" ht="15">
      <c r="B214" s="42" t="s">
        <v>163</v>
      </c>
      <c r="C214" s="19"/>
      <c r="D214" s="19"/>
      <c r="E214" s="19"/>
      <c r="F214" s="19"/>
      <c r="G214" s="136">
        <v>51.46855897993639</v>
      </c>
      <c r="H214" s="130"/>
    </row>
    <row r="215" spans="2:8" s="4" customFormat="1" ht="15">
      <c r="B215" s="42" t="s">
        <v>164</v>
      </c>
      <c r="C215" s="19"/>
      <c r="D215" s="19"/>
      <c r="E215" s="19"/>
      <c r="F215" s="19"/>
      <c r="G215" s="136">
        <v>32.68555238272704</v>
      </c>
      <c r="H215" s="130"/>
    </row>
    <row r="216" s="4" customFormat="1" ht="12.75" customHeight="1"/>
    <row r="217" spans="1:8" s="4" customFormat="1" ht="15">
      <c r="A217" s="19"/>
      <c r="B217" s="1" t="s">
        <v>300</v>
      </c>
      <c r="C217" s="19"/>
      <c r="D217" s="19"/>
      <c r="E217" s="19"/>
      <c r="F217" s="19"/>
      <c r="G217" s="19"/>
      <c r="H217" s="36"/>
    </row>
    <row r="218" spans="1:8" s="4" customFormat="1" ht="15">
      <c r="A218" s="19"/>
      <c r="B218" s="1" t="s">
        <v>302</v>
      </c>
      <c r="C218" s="19"/>
      <c r="D218" s="19"/>
      <c r="E218" s="19"/>
      <c r="F218" s="19"/>
      <c r="G218" s="19"/>
      <c r="H218" s="36"/>
    </row>
    <row r="219" spans="1:8" s="4" customFormat="1" ht="12" customHeight="1">
      <c r="A219" s="19"/>
      <c r="B219" s="19"/>
      <c r="C219" s="19"/>
      <c r="D219" s="19"/>
      <c r="E219" s="19"/>
      <c r="F219" s="19"/>
      <c r="G219" s="19"/>
      <c r="H219" s="36"/>
    </row>
    <row r="220" spans="2:12" s="127" customFormat="1" ht="21">
      <c r="B220" s="10" t="s">
        <v>165</v>
      </c>
      <c r="C220" s="10"/>
      <c r="D220" s="10"/>
      <c r="E220" s="10"/>
      <c r="F220" s="10"/>
      <c r="G220" s="10"/>
      <c r="H220" s="10"/>
      <c r="I220" s="10"/>
      <c r="J220" s="10"/>
      <c r="K220" s="10"/>
      <c r="L220" s="128"/>
    </row>
    <row r="221" spans="1:10" s="19" customFormat="1" ht="15.75">
      <c r="A221" s="32"/>
      <c r="B221" s="137"/>
      <c r="C221" s="137"/>
      <c r="D221" s="137"/>
      <c r="E221" s="137"/>
      <c r="F221" s="59"/>
      <c r="G221" s="59"/>
      <c r="H221" s="59"/>
      <c r="I221" s="59"/>
      <c r="J221" s="59"/>
    </row>
    <row r="222" spans="1:6" s="4" customFormat="1" ht="15.75">
      <c r="A222" s="19"/>
      <c r="B222" s="19"/>
      <c r="C222" s="19"/>
      <c r="D222" s="19"/>
      <c r="E222" s="138" t="s">
        <v>166</v>
      </c>
      <c r="F222" s="138" t="s">
        <v>167</v>
      </c>
    </row>
    <row r="223" spans="2:6" s="19" customFormat="1" ht="15">
      <c r="B223" s="19" t="s">
        <v>168</v>
      </c>
      <c r="E223" s="139">
        <v>7845610922.79</v>
      </c>
      <c r="F223" s="140">
        <v>1</v>
      </c>
    </row>
    <row r="224" spans="5:6" s="19" customFormat="1" ht="10.5" customHeight="1">
      <c r="E224" s="141"/>
      <c r="F224" s="140"/>
    </row>
    <row r="225" s="4" customFormat="1" ht="15">
      <c r="B225" s="1" t="s">
        <v>169</v>
      </c>
    </row>
    <row r="226" s="4" customFormat="1" ht="15">
      <c r="B226" s="1"/>
    </row>
    <row r="227" spans="2:12" s="127" customFormat="1" ht="18">
      <c r="B227" s="10" t="s">
        <v>170</v>
      </c>
      <c r="C227" s="10"/>
      <c r="D227" s="142"/>
      <c r="E227" s="142"/>
      <c r="F227" s="142"/>
      <c r="G227" s="142"/>
      <c r="H227" s="142"/>
      <c r="I227" s="142"/>
      <c r="J227" s="142"/>
      <c r="K227" s="142"/>
      <c r="L227" s="128"/>
    </row>
    <row r="228" s="4" customFormat="1" ht="15"/>
    <row r="229" spans="1:12" s="143" customFormat="1" ht="15.75">
      <c r="A229" s="4"/>
      <c r="B229" s="209" t="s">
        <v>10</v>
      </c>
      <c r="C229" s="138"/>
      <c r="D229" s="138"/>
      <c r="E229" s="138" t="s">
        <v>166</v>
      </c>
      <c r="F229" s="138" t="s">
        <v>167</v>
      </c>
      <c r="G229" s="138" t="s">
        <v>171</v>
      </c>
      <c r="H229" s="138" t="s">
        <v>172</v>
      </c>
      <c r="I229" s="138"/>
      <c r="K229" s="60"/>
      <c r="L229" s="60"/>
    </row>
    <row r="230" spans="1:12" s="4" customFormat="1" ht="15">
      <c r="A230" s="127"/>
      <c r="B230" s="45" t="s">
        <v>16</v>
      </c>
      <c r="C230" s="45"/>
      <c r="D230" s="45"/>
      <c r="E230" s="139">
        <v>6577364803.660001</v>
      </c>
      <c r="F230" s="144">
        <v>0.8383496031588837</v>
      </c>
      <c r="G230" s="139">
        <v>25097</v>
      </c>
      <c r="H230" s="144">
        <v>0.8416728150781407</v>
      </c>
      <c r="I230" s="45"/>
      <c r="J230" s="45"/>
      <c r="K230" s="19"/>
      <c r="L230" s="19"/>
    </row>
    <row r="231" spans="1:12" s="4" customFormat="1" ht="15">
      <c r="A231" s="127"/>
      <c r="B231" s="45" t="s">
        <v>173</v>
      </c>
      <c r="C231" s="45"/>
      <c r="D231" s="45"/>
      <c r="E231" s="139">
        <v>1268246119.1299999</v>
      </c>
      <c r="F231" s="144">
        <v>0.16165039684111623</v>
      </c>
      <c r="G231" s="139">
        <v>4721</v>
      </c>
      <c r="H231" s="144">
        <v>0.1583271849218593</v>
      </c>
      <c r="I231" s="45"/>
      <c r="J231" s="45"/>
      <c r="K231" s="19"/>
      <c r="L231" s="19"/>
    </row>
    <row r="232" spans="2:12" s="4" customFormat="1" ht="16.5" thickBot="1">
      <c r="B232" s="51" t="s">
        <v>174</v>
      </c>
      <c r="C232" s="51"/>
      <c r="D232" s="51"/>
      <c r="E232" s="145">
        <f>SUM(E230:E231)</f>
        <v>7845610922.790001</v>
      </c>
      <c r="F232" s="146">
        <f>SUM(F230:F231)</f>
        <v>1</v>
      </c>
      <c r="G232" s="147">
        <f>SUM(G230:G231)</f>
        <v>29818</v>
      </c>
      <c r="H232" s="146">
        <f>SUM(H230:H231)</f>
        <v>1</v>
      </c>
      <c r="I232" s="148"/>
      <c r="J232" s="148"/>
      <c r="K232" s="19"/>
      <c r="L232" s="19"/>
    </row>
    <row r="233" spans="2:12" s="4" customFormat="1" ht="16.5" thickTop="1">
      <c r="B233" s="51"/>
      <c r="C233" s="51"/>
      <c r="D233" s="51"/>
      <c r="E233" s="45"/>
      <c r="F233" s="45"/>
      <c r="G233" s="45"/>
      <c r="H233" s="149"/>
      <c r="I233" s="148"/>
      <c r="J233" s="148"/>
      <c r="K233" s="19"/>
      <c r="L233" s="19"/>
    </row>
    <row r="234" spans="2:12" s="127" customFormat="1" ht="15" customHeight="1">
      <c r="B234" s="10" t="s">
        <v>175</v>
      </c>
      <c r="C234" s="10"/>
      <c r="D234" s="142"/>
      <c r="E234" s="142"/>
      <c r="F234" s="142"/>
      <c r="G234" s="142"/>
      <c r="H234" s="142"/>
      <c r="I234" s="142"/>
      <c r="J234" s="142"/>
      <c r="K234" s="142"/>
      <c r="L234" s="128"/>
    </row>
    <row r="235" spans="1:11" s="4" customFormat="1" ht="15">
      <c r="A235" s="19"/>
      <c r="B235" s="19"/>
      <c r="C235" s="19"/>
      <c r="D235" s="19"/>
      <c r="E235" s="19"/>
      <c r="F235" s="19"/>
      <c r="G235" s="19"/>
      <c r="H235" s="19"/>
      <c r="I235" s="19"/>
      <c r="J235" s="19"/>
      <c r="K235" s="19"/>
    </row>
    <row r="236" spans="1:11" s="143" customFormat="1" ht="15.75">
      <c r="A236" s="45"/>
      <c r="B236" s="150" t="s">
        <v>176</v>
      </c>
      <c r="C236" s="150"/>
      <c r="D236" s="150"/>
      <c r="E236" s="138" t="s">
        <v>166</v>
      </c>
      <c r="F236" s="138" t="s">
        <v>172</v>
      </c>
      <c r="G236" s="138" t="s">
        <v>171</v>
      </c>
      <c r="H236" s="138" t="s">
        <v>172</v>
      </c>
      <c r="K236" s="60"/>
    </row>
    <row r="237" spans="1:11" s="4" customFormat="1" ht="15">
      <c r="A237" s="151"/>
      <c r="B237" s="45" t="s">
        <v>177</v>
      </c>
      <c r="C237" s="45"/>
      <c r="D237" s="45"/>
      <c r="E237" s="139">
        <v>1598473.6900000002</v>
      </c>
      <c r="F237" s="144">
        <v>0.00020374113701671607</v>
      </c>
      <c r="G237" s="139">
        <v>9</v>
      </c>
      <c r="H237" s="144">
        <v>0.00030183110872627274</v>
      </c>
      <c r="I237" s="45"/>
      <c r="J237" s="45"/>
      <c r="K237" s="19"/>
    </row>
    <row r="238" spans="1:11" s="4" customFormat="1" ht="15">
      <c r="A238" s="151"/>
      <c r="B238" s="45" t="s">
        <v>178</v>
      </c>
      <c r="C238" s="45"/>
      <c r="D238" s="45"/>
      <c r="E238" s="139">
        <v>1338941.3800000001</v>
      </c>
      <c r="F238" s="144">
        <v>0.00017066120066069456</v>
      </c>
      <c r="G238" s="139">
        <v>5</v>
      </c>
      <c r="H238" s="144">
        <v>0.00016768394929237373</v>
      </c>
      <c r="I238" s="45"/>
      <c r="J238" s="45"/>
      <c r="K238" s="19"/>
    </row>
    <row r="239" spans="1:11" s="4" customFormat="1" ht="15">
      <c r="A239" s="151"/>
      <c r="B239" s="45" t="s">
        <v>179</v>
      </c>
      <c r="C239" s="45"/>
      <c r="D239" s="45"/>
      <c r="E239" s="139">
        <v>526099733.3499999</v>
      </c>
      <c r="F239" s="144">
        <v>0.06705656685342135</v>
      </c>
      <c r="G239" s="139">
        <v>1808</v>
      </c>
      <c r="H239" s="144">
        <v>0.06063451606412234</v>
      </c>
      <c r="I239" s="45"/>
      <c r="J239" s="45"/>
      <c r="K239" s="19"/>
    </row>
    <row r="240" spans="1:11" s="4" customFormat="1" ht="15">
      <c r="A240" s="151"/>
      <c r="B240" s="45" t="s">
        <v>180</v>
      </c>
      <c r="C240" s="45"/>
      <c r="D240" s="45"/>
      <c r="E240" s="139">
        <v>4501652628.609993</v>
      </c>
      <c r="F240" s="144">
        <v>0.5737797442304405</v>
      </c>
      <c r="G240" s="139">
        <v>16326</v>
      </c>
      <c r="H240" s="144">
        <v>0.5475216312294587</v>
      </c>
      <c r="I240" s="45"/>
      <c r="J240" s="45"/>
      <c r="K240" s="19"/>
    </row>
    <row r="241" spans="1:11" s="4" customFormat="1" ht="15">
      <c r="A241" s="151"/>
      <c r="B241" s="45" t="s">
        <v>181</v>
      </c>
      <c r="C241" s="45"/>
      <c r="D241" s="45"/>
      <c r="E241" s="139">
        <v>1932363516.160001</v>
      </c>
      <c r="F241" s="144">
        <v>0.24629866751954982</v>
      </c>
      <c r="G241" s="139">
        <v>7539</v>
      </c>
      <c r="H241" s="144">
        <v>0.2528338587430411</v>
      </c>
      <c r="I241" s="45"/>
      <c r="J241" s="45"/>
      <c r="K241" s="19"/>
    </row>
    <row r="242" spans="1:11" s="4" customFormat="1" ht="15">
      <c r="A242" s="151"/>
      <c r="B242" s="45" t="s">
        <v>182</v>
      </c>
      <c r="C242" s="45"/>
      <c r="D242" s="45"/>
      <c r="E242" s="139">
        <v>607535346.2299998</v>
      </c>
      <c r="F242" s="144">
        <v>0.07743633379336035</v>
      </c>
      <c r="G242" s="139">
        <v>2705</v>
      </c>
      <c r="H242" s="144">
        <v>0.0907170165671742</v>
      </c>
      <c r="I242" s="45"/>
      <c r="J242" s="45"/>
      <c r="K242" s="19"/>
    </row>
    <row r="243" spans="1:11" s="4" customFormat="1" ht="15">
      <c r="A243" s="151"/>
      <c r="B243" s="45" t="s">
        <v>183</v>
      </c>
      <c r="C243" s="45"/>
      <c r="D243" s="45"/>
      <c r="E243" s="139">
        <v>275022283.37</v>
      </c>
      <c r="F243" s="144">
        <v>0.035054285265550586</v>
      </c>
      <c r="G243" s="139">
        <v>1426</v>
      </c>
      <c r="H243" s="144">
        <v>0.04782346233818499</v>
      </c>
      <c r="I243" s="45"/>
      <c r="J243" s="45"/>
      <c r="K243" s="19"/>
    </row>
    <row r="244" spans="1:11" s="4" customFormat="1" ht="16.5" thickBot="1">
      <c r="A244" s="111"/>
      <c r="B244" s="51" t="s">
        <v>174</v>
      </c>
      <c r="C244" s="51"/>
      <c r="D244" s="51"/>
      <c r="E244" s="152">
        <f>SUM(E237:E243)</f>
        <v>7845610922.789993</v>
      </c>
      <c r="F244" s="153">
        <f>SUM(F237:F243)</f>
        <v>0.9999999999999999</v>
      </c>
      <c r="G244" s="154">
        <f>SUM(G237:G243)</f>
        <v>29818</v>
      </c>
      <c r="H244" s="153">
        <f>SUM(H237:H243)</f>
        <v>1</v>
      </c>
      <c r="I244" s="148"/>
      <c r="J244" s="148"/>
      <c r="K244" s="19"/>
    </row>
    <row r="245" spans="1:11" s="4" customFormat="1" ht="16.5" thickTop="1">
      <c r="A245" s="111"/>
      <c r="B245" s="51"/>
      <c r="C245" s="51"/>
      <c r="D245" s="51"/>
      <c r="E245" s="45"/>
      <c r="F245" s="155"/>
      <c r="G245" s="156"/>
      <c r="H245" s="149"/>
      <c r="I245" s="148"/>
      <c r="J245" s="148"/>
      <c r="K245" s="19"/>
    </row>
    <row r="246" spans="2:12" s="127" customFormat="1" ht="18">
      <c r="B246" s="10" t="s">
        <v>184</v>
      </c>
      <c r="C246" s="10"/>
      <c r="D246" s="142"/>
      <c r="E246" s="142"/>
      <c r="F246" s="142"/>
      <c r="G246" s="142"/>
      <c r="H246" s="142"/>
      <c r="I246" s="142"/>
      <c r="J246" s="142"/>
      <c r="K246" s="142"/>
      <c r="L246" s="128"/>
    </row>
    <row r="247" spans="1:11" s="130" customFormat="1" ht="18">
      <c r="A247" s="58"/>
      <c r="B247" s="81"/>
      <c r="C247" s="81"/>
      <c r="D247" s="80"/>
      <c r="E247" s="80"/>
      <c r="F247" s="80"/>
      <c r="G247" s="80"/>
      <c r="H247" s="80"/>
      <c r="I247" s="80"/>
      <c r="J247" s="80"/>
      <c r="K247" s="80"/>
    </row>
    <row r="248" spans="1:12" s="143" customFormat="1" ht="15.75">
      <c r="A248" s="4"/>
      <c r="B248" s="150" t="s">
        <v>185</v>
      </c>
      <c r="C248" s="150"/>
      <c r="D248" s="150"/>
      <c r="E248" s="138" t="s">
        <v>166</v>
      </c>
      <c r="F248" s="138" t="s">
        <v>167</v>
      </c>
      <c r="G248" s="138" t="s">
        <v>171</v>
      </c>
      <c r="H248" s="138" t="s">
        <v>172</v>
      </c>
      <c r="K248" s="60"/>
      <c r="L248" s="60"/>
    </row>
    <row r="249" spans="2:12" s="4" customFormat="1" ht="15">
      <c r="B249" s="45" t="s">
        <v>186</v>
      </c>
      <c r="C249" s="45"/>
      <c r="D249" s="45"/>
      <c r="E249" s="139">
        <v>739609502.7900006</v>
      </c>
      <c r="F249" s="144">
        <v>0.09427047938887373</v>
      </c>
      <c r="G249" s="139">
        <v>3222</v>
      </c>
      <c r="H249" s="144">
        <v>0.10805553692400563</v>
      </c>
      <c r="J249" s="45"/>
      <c r="K249" s="19"/>
      <c r="L249" s="19"/>
    </row>
    <row r="250" spans="2:12" s="4" customFormat="1" ht="15">
      <c r="B250" s="45" t="s">
        <v>187</v>
      </c>
      <c r="C250" s="45"/>
      <c r="D250" s="45"/>
      <c r="E250" s="139">
        <v>7106001420.000033</v>
      </c>
      <c r="F250" s="144">
        <v>0.9057295206111262</v>
      </c>
      <c r="G250" s="139">
        <v>26596</v>
      </c>
      <c r="H250" s="144">
        <v>0.8919444630759944</v>
      </c>
      <c r="J250" s="45"/>
      <c r="K250" s="19"/>
      <c r="L250" s="19"/>
    </row>
    <row r="251" spans="2:12" s="4" customFormat="1" ht="16.5" thickBot="1">
      <c r="B251" s="51" t="s">
        <v>174</v>
      </c>
      <c r="C251" s="51"/>
      <c r="D251" s="51"/>
      <c r="E251" s="145">
        <f>SUM(E249:E250)</f>
        <v>7845610922.790034</v>
      </c>
      <c r="F251" s="146">
        <f>SUM(F249:F250)</f>
        <v>1</v>
      </c>
      <c r="G251" s="145">
        <f>SUM(G249:G250)</f>
        <v>29818</v>
      </c>
      <c r="H251" s="146">
        <f>SUM(H249:H250)</f>
        <v>1</v>
      </c>
      <c r="J251" s="148"/>
      <c r="K251" s="19"/>
      <c r="L251" s="19"/>
    </row>
    <row r="252" spans="2:12" s="4" customFormat="1" ht="16.5" thickTop="1">
      <c r="B252" s="51"/>
      <c r="C252" s="51"/>
      <c r="D252" s="51"/>
      <c r="E252" s="45"/>
      <c r="F252" s="45"/>
      <c r="G252" s="45"/>
      <c r="H252" s="149"/>
      <c r="I252" s="148"/>
      <c r="J252" s="148"/>
      <c r="K252" s="19"/>
      <c r="L252" s="19"/>
    </row>
    <row r="253" spans="2:12" s="127" customFormat="1" ht="18">
      <c r="B253" s="10" t="s">
        <v>188</v>
      </c>
      <c r="C253" s="10"/>
      <c r="D253" s="142"/>
      <c r="E253" s="142"/>
      <c r="F253" s="142"/>
      <c r="G253" s="142"/>
      <c r="H253" s="142"/>
      <c r="I253" s="142"/>
      <c r="J253" s="142"/>
      <c r="K253" s="142"/>
      <c r="L253" s="128"/>
    </row>
    <row r="254" spans="1:14" s="4" customFormat="1" ht="15">
      <c r="A254" s="19"/>
      <c r="B254" s="19"/>
      <c r="C254" s="19"/>
      <c r="D254" s="19"/>
      <c r="E254" s="19"/>
      <c r="F254" s="19"/>
      <c r="G254" s="19"/>
      <c r="H254" s="19"/>
      <c r="I254" s="19"/>
      <c r="J254" s="19"/>
      <c r="K254" s="19"/>
      <c r="L254" s="19"/>
      <c r="M254" s="19"/>
      <c r="N254" s="19"/>
    </row>
    <row r="255" spans="1:14" s="143" customFormat="1" ht="15.75">
      <c r="A255" s="45"/>
      <c r="B255" s="150" t="s">
        <v>189</v>
      </c>
      <c r="C255" s="150"/>
      <c r="D255" s="150"/>
      <c r="E255" s="138" t="s">
        <v>166</v>
      </c>
      <c r="F255" s="138" t="s">
        <v>167</v>
      </c>
      <c r="G255" s="138" t="s">
        <v>171</v>
      </c>
      <c r="H255" s="138" t="s">
        <v>172</v>
      </c>
      <c r="I255" s="138"/>
      <c r="K255" s="60"/>
      <c r="L255" s="60"/>
      <c r="M255" s="60"/>
      <c r="N255" s="60"/>
    </row>
    <row r="256" spans="1:14" s="4" customFormat="1" ht="15">
      <c r="A256" s="151"/>
      <c r="B256" s="45" t="s">
        <v>190</v>
      </c>
      <c r="C256" s="45"/>
      <c r="D256" s="45"/>
      <c r="E256" s="139">
        <v>137079133.47999996</v>
      </c>
      <c r="F256" s="144">
        <v>0.017472078953317833</v>
      </c>
      <c r="G256" s="139">
        <v>530</v>
      </c>
      <c r="H256" s="144">
        <v>0.017774498624991617</v>
      </c>
      <c r="I256" s="45"/>
      <c r="K256" s="19"/>
      <c r="L256" s="19"/>
      <c r="M256" s="19"/>
      <c r="N256" s="19"/>
    </row>
    <row r="257" spans="1:14" s="4" customFormat="1" ht="15">
      <c r="A257" s="151"/>
      <c r="B257" s="45" t="s">
        <v>191</v>
      </c>
      <c r="C257" s="45"/>
      <c r="D257" s="45"/>
      <c r="E257" s="139">
        <v>584133163.3999994</v>
      </c>
      <c r="F257" s="144">
        <v>0.07445349624759022</v>
      </c>
      <c r="G257" s="139">
        <v>2256</v>
      </c>
      <c r="H257" s="144">
        <v>0.07565899792071903</v>
      </c>
      <c r="I257" s="45"/>
      <c r="K257" s="19"/>
      <c r="L257" s="19"/>
      <c r="M257" s="19"/>
      <c r="N257" s="19"/>
    </row>
    <row r="258" spans="1:14" s="4" customFormat="1" ht="15">
      <c r="A258" s="151"/>
      <c r="B258" s="45" t="s">
        <v>192</v>
      </c>
      <c r="C258" s="45"/>
      <c r="D258" s="45"/>
      <c r="E258" s="139">
        <v>1767868003.2300081</v>
      </c>
      <c r="F258" s="144">
        <v>0.2253321023216542</v>
      </c>
      <c r="G258" s="139">
        <v>6875</v>
      </c>
      <c r="H258" s="144">
        <v>0.23056543027701387</v>
      </c>
      <c r="I258" s="45"/>
      <c r="J258" s="45"/>
      <c r="K258" s="19"/>
      <c r="L258" s="19"/>
      <c r="M258" s="19"/>
      <c r="N258" s="19"/>
    </row>
    <row r="259" spans="1:14" s="4" customFormat="1" ht="15">
      <c r="A259" s="151"/>
      <c r="B259" s="45" t="s">
        <v>193</v>
      </c>
      <c r="C259" s="45"/>
      <c r="D259" s="45"/>
      <c r="E259" s="139">
        <v>1147999549.6800008</v>
      </c>
      <c r="F259" s="144">
        <v>0.14632379313448735</v>
      </c>
      <c r="G259" s="139">
        <v>4595</v>
      </c>
      <c r="H259" s="144">
        <v>0.15410154939969145</v>
      </c>
      <c r="I259" s="45"/>
      <c r="J259" s="45"/>
      <c r="K259" s="19"/>
      <c r="L259" s="19"/>
      <c r="M259" s="19"/>
      <c r="N259" s="19"/>
    </row>
    <row r="260" spans="1:14" s="4" customFormat="1" ht="15">
      <c r="A260" s="151"/>
      <c r="B260" s="45" t="s">
        <v>194</v>
      </c>
      <c r="C260" s="45"/>
      <c r="D260" s="45"/>
      <c r="E260" s="139">
        <v>1266371088.2200048</v>
      </c>
      <c r="F260" s="144">
        <v>0.16141140577611823</v>
      </c>
      <c r="G260" s="139">
        <v>4732</v>
      </c>
      <c r="H260" s="144">
        <v>0.15869608961030252</v>
      </c>
      <c r="I260" s="45"/>
      <c r="J260" s="45"/>
      <c r="K260" s="19"/>
      <c r="L260" s="19"/>
      <c r="M260" s="19"/>
      <c r="N260" s="19"/>
    </row>
    <row r="261" spans="1:14" s="4" customFormat="1" ht="15">
      <c r="A261" s="151"/>
      <c r="B261" s="45" t="s">
        <v>195</v>
      </c>
      <c r="C261" s="45"/>
      <c r="D261" s="45"/>
      <c r="E261" s="139">
        <v>1576061380.0100062</v>
      </c>
      <c r="F261" s="144">
        <v>0.2008844684652722</v>
      </c>
      <c r="G261" s="139">
        <v>5692</v>
      </c>
      <c r="H261" s="144">
        <v>0.19089140787443826</v>
      </c>
      <c r="I261" s="45"/>
      <c r="J261" s="45"/>
      <c r="K261" s="19"/>
      <c r="L261" s="19"/>
      <c r="M261" s="19"/>
      <c r="N261" s="19"/>
    </row>
    <row r="262" spans="1:14" s="4" customFormat="1" ht="15">
      <c r="A262" s="151"/>
      <c r="B262" s="45" t="s">
        <v>196</v>
      </c>
      <c r="C262" s="45"/>
      <c r="D262" s="45"/>
      <c r="E262" s="139">
        <v>1345345547.0899994</v>
      </c>
      <c r="F262" s="144">
        <v>0.17147747451788933</v>
      </c>
      <c r="G262" s="139">
        <v>5038</v>
      </c>
      <c r="H262" s="144">
        <v>0.16895834730699577</v>
      </c>
      <c r="I262" s="45"/>
      <c r="J262" s="45"/>
      <c r="K262" s="19"/>
      <c r="L262" s="19"/>
      <c r="M262" s="19"/>
      <c r="N262" s="19"/>
    </row>
    <row r="263" spans="1:14" s="4" customFormat="1" ht="15">
      <c r="A263" s="151"/>
      <c r="B263" s="45" t="s">
        <v>197</v>
      </c>
      <c r="C263" s="45"/>
      <c r="D263" s="45"/>
      <c r="E263" s="139">
        <v>14042511.199999997</v>
      </c>
      <c r="F263" s="144">
        <v>0.0017898556706666597</v>
      </c>
      <c r="G263" s="139">
        <v>69</v>
      </c>
      <c r="H263" s="144">
        <v>0.0023140385002347577</v>
      </c>
      <c r="I263" s="45"/>
      <c r="J263" s="45"/>
      <c r="K263" s="19"/>
      <c r="L263" s="19"/>
      <c r="M263" s="19"/>
      <c r="N263" s="19"/>
    </row>
    <row r="264" spans="1:14" s="4" customFormat="1" ht="15">
      <c r="A264" s="151"/>
      <c r="B264" s="45" t="s">
        <v>198</v>
      </c>
      <c r="C264" s="45"/>
      <c r="D264" s="45"/>
      <c r="E264" s="139">
        <v>6438782.28</v>
      </c>
      <c r="F264" s="144">
        <v>0.0008206859023937262</v>
      </c>
      <c r="G264" s="139">
        <v>30</v>
      </c>
      <c r="H264" s="144">
        <v>0.0010061036957542424</v>
      </c>
      <c r="I264" s="45"/>
      <c r="J264" s="45"/>
      <c r="K264" s="19"/>
      <c r="L264" s="19"/>
      <c r="M264" s="19"/>
      <c r="N264" s="19"/>
    </row>
    <row r="265" spans="1:14" s="4" customFormat="1" ht="15">
      <c r="A265" s="151"/>
      <c r="B265" s="45" t="s">
        <v>199</v>
      </c>
      <c r="C265" s="45"/>
      <c r="D265" s="45"/>
      <c r="E265" s="139">
        <v>0</v>
      </c>
      <c r="F265" s="144">
        <v>0</v>
      </c>
      <c r="G265" s="139">
        <v>0</v>
      </c>
      <c r="H265" s="144">
        <v>0</v>
      </c>
      <c r="I265" s="45"/>
      <c r="J265" s="45"/>
      <c r="K265" s="19"/>
      <c r="L265" s="19"/>
      <c r="M265" s="19"/>
      <c r="N265" s="19"/>
    </row>
    <row r="266" spans="1:14" s="4" customFormat="1" ht="15">
      <c r="A266" s="151"/>
      <c r="B266" s="45" t="s">
        <v>200</v>
      </c>
      <c r="C266" s="45"/>
      <c r="D266" s="45"/>
      <c r="E266" s="139">
        <v>271764.2</v>
      </c>
      <c r="F266" s="144">
        <v>3.4639010610451806E-05</v>
      </c>
      <c r="G266" s="139">
        <v>1</v>
      </c>
      <c r="H266" s="144">
        <v>3.353678985847475E-05</v>
      </c>
      <c r="I266" s="45"/>
      <c r="J266" s="45"/>
      <c r="K266" s="19"/>
      <c r="L266" s="19"/>
      <c r="M266" s="19"/>
      <c r="N266" s="19"/>
    </row>
    <row r="267" spans="1:17" s="4" customFormat="1" ht="16.5" thickBot="1">
      <c r="A267" s="111"/>
      <c r="B267" s="51" t="s">
        <v>174</v>
      </c>
      <c r="C267" s="51"/>
      <c r="D267" s="51"/>
      <c r="E267" s="157">
        <f>SUM(E256:E266)</f>
        <v>7845610922.790017</v>
      </c>
      <c r="F267" s="158">
        <f>SUM(F256:F266)</f>
        <v>1.0000000000000002</v>
      </c>
      <c r="G267" s="159">
        <f>SUM(G256:G266)</f>
        <v>29818</v>
      </c>
      <c r="H267" s="158">
        <f>SUM(H256:H266)</f>
        <v>1</v>
      </c>
      <c r="I267" s="156"/>
      <c r="J267" s="148"/>
      <c r="K267" s="19"/>
      <c r="L267" s="19"/>
      <c r="M267" s="19"/>
      <c r="N267" s="19"/>
      <c r="Q267" s="100"/>
    </row>
    <row r="268" spans="2:9" s="4" customFormat="1" ht="10.5" customHeight="1" thickTop="1">
      <c r="B268" s="45"/>
      <c r="C268" s="45"/>
      <c r="D268" s="45"/>
      <c r="I268" s="111"/>
    </row>
    <row r="269" spans="2:12" s="127" customFormat="1" ht="18">
      <c r="B269" s="10" t="s">
        <v>201</v>
      </c>
      <c r="C269" s="10"/>
      <c r="D269" s="142"/>
      <c r="E269" s="142"/>
      <c r="F269" s="142"/>
      <c r="G269" s="142"/>
      <c r="H269" s="142"/>
      <c r="I269" s="142"/>
      <c r="J269" s="142"/>
      <c r="K269" s="142"/>
      <c r="L269" s="128"/>
    </row>
    <row r="270" spans="1:9" s="4" customFormat="1" ht="15">
      <c r="A270" s="19"/>
      <c r="B270" s="160"/>
      <c r="C270" s="160"/>
      <c r="D270" s="160"/>
      <c r="E270" s="19"/>
      <c r="F270" s="19"/>
      <c r="G270" s="19"/>
      <c r="H270" s="19"/>
      <c r="I270" s="19"/>
    </row>
    <row r="271" spans="1:8" s="4" customFormat="1" ht="15" customHeight="1">
      <c r="A271" s="161"/>
      <c r="B271" s="150" t="s">
        <v>202</v>
      </c>
      <c r="C271" s="45"/>
      <c r="D271" s="45"/>
      <c r="E271" s="138" t="s">
        <v>166</v>
      </c>
      <c r="F271" s="138" t="s">
        <v>167</v>
      </c>
      <c r="G271" s="138" t="s">
        <v>171</v>
      </c>
      <c r="H271" s="138" t="s">
        <v>172</v>
      </c>
    </row>
    <row r="272" spans="1:8" s="4" customFormat="1" ht="15" customHeight="1">
      <c r="A272" s="162"/>
      <c r="B272" s="227" t="s">
        <v>203</v>
      </c>
      <c r="C272" s="227"/>
      <c r="D272" s="163"/>
      <c r="E272" s="139">
        <v>208230444.34000027</v>
      </c>
      <c r="F272" s="144">
        <v>0.02654101081346396</v>
      </c>
      <c r="G272" s="139">
        <v>3011</v>
      </c>
      <c r="H272" s="144">
        <v>0.10097927426386746</v>
      </c>
    </row>
    <row r="273" spans="1:8" s="4" customFormat="1" ht="15" customHeight="1">
      <c r="A273" s="164"/>
      <c r="B273" s="227" t="s">
        <v>204</v>
      </c>
      <c r="C273" s="227"/>
      <c r="D273" s="163"/>
      <c r="E273" s="139">
        <v>450483648.3599998</v>
      </c>
      <c r="F273" s="144">
        <v>0.05741855577510619</v>
      </c>
      <c r="G273" s="139">
        <v>3570</v>
      </c>
      <c r="H273" s="144">
        <v>0.11972633979475485</v>
      </c>
    </row>
    <row r="274" spans="1:8" s="4" customFormat="1" ht="15" customHeight="1">
      <c r="A274" s="164"/>
      <c r="B274" s="227" t="s">
        <v>205</v>
      </c>
      <c r="C274" s="227"/>
      <c r="D274" s="163"/>
      <c r="E274" s="139">
        <v>818287594.2399999</v>
      </c>
      <c r="F274" s="144">
        <v>0.10429877319853208</v>
      </c>
      <c r="G274" s="139">
        <v>4668</v>
      </c>
      <c r="H274" s="144">
        <v>0.15654973505936012</v>
      </c>
    </row>
    <row r="275" spans="1:8" s="4" customFormat="1" ht="15" customHeight="1">
      <c r="A275" s="164"/>
      <c r="B275" s="227" t="s">
        <v>206</v>
      </c>
      <c r="C275" s="227"/>
      <c r="D275" s="163"/>
      <c r="E275" s="139">
        <v>999828420.2799973</v>
      </c>
      <c r="F275" s="144">
        <v>0.1274379305983282</v>
      </c>
      <c r="G275" s="139">
        <v>4438</v>
      </c>
      <c r="H275" s="144">
        <v>0.14883627339191094</v>
      </c>
    </row>
    <row r="276" spans="1:8" s="4" customFormat="1" ht="15" customHeight="1">
      <c r="A276" s="164"/>
      <c r="B276" s="227" t="s">
        <v>207</v>
      </c>
      <c r="C276" s="227"/>
      <c r="D276" s="163"/>
      <c r="E276" s="139">
        <v>1151292976.3200006</v>
      </c>
      <c r="F276" s="144">
        <v>0.146743572635716</v>
      </c>
      <c r="G276" s="139">
        <v>4194</v>
      </c>
      <c r="H276" s="144">
        <v>0.14065329666644308</v>
      </c>
    </row>
    <row r="277" spans="1:8" s="4" customFormat="1" ht="15" customHeight="1">
      <c r="A277" s="164"/>
      <c r="B277" s="227" t="s">
        <v>208</v>
      </c>
      <c r="C277" s="227"/>
      <c r="D277" s="163"/>
      <c r="E277" s="139">
        <v>1162999606.8499982</v>
      </c>
      <c r="F277" s="144">
        <v>0.1482356974230913</v>
      </c>
      <c r="G277" s="139">
        <v>3589</v>
      </c>
      <c r="H277" s="144">
        <v>0.12036353880206586</v>
      </c>
    </row>
    <row r="278" spans="1:8" s="4" customFormat="1" ht="15" customHeight="1">
      <c r="A278" s="164"/>
      <c r="B278" s="227" t="s">
        <v>209</v>
      </c>
      <c r="C278" s="227"/>
      <c r="D278" s="163"/>
      <c r="E278" s="139">
        <v>849209878.9800001</v>
      </c>
      <c r="F278" s="144">
        <v>0.10824012143059607</v>
      </c>
      <c r="G278" s="139">
        <v>2272</v>
      </c>
      <c r="H278" s="144">
        <v>0.07619558655845463</v>
      </c>
    </row>
    <row r="279" spans="1:8" s="4" customFormat="1" ht="15" customHeight="1">
      <c r="A279" s="164"/>
      <c r="B279" s="227" t="s">
        <v>210</v>
      </c>
      <c r="C279" s="227"/>
      <c r="D279" s="163"/>
      <c r="E279" s="139">
        <v>612996886.5300004</v>
      </c>
      <c r="F279" s="144">
        <v>0.07813246062831919</v>
      </c>
      <c r="G279" s="139">
        <v>1448</v>
      </c>
      <c r="H279" s="144">
        <v>0.048561271715071436</v>
      </c>
    </row>
    <row r="280" spans="1:8" s="4" customFormat="1" ht="15" customHeight="1">
      <c r="A280" s="164"/>
      <c r="B280" s="227" t="s">
        <v>211</v>
      </c>
      <c r="C280" s="227"/>
      <c r="D280" s="163"/>
      <c r="E280" s="139">
        <v>417165717.2599999</v>
      </c>
      <c r="F280" s="144">
        <v>0.05317185893685007</v>
      </c>
      <c r="G280" s="139">
        <v>881</v>
      </c>
      <c r="H280" s="144">
        <v>0.02954591186531625</v>
      </c>
    </row>
    <row r="281" spans="1:8" s="4" customFormat="1" ht="15" customHeight="1">
      <c r="A281" s="164"/>
      <c r="B281" s="227" t="s">
        <v>212</v>
      </c>
      <c r="C281" s="227"/>
      <c r="D281" s="163"/>
      <c r="E281" s="139">
        <v>276154774.01</v>
      </c>
      <c r="F281" s="144">
        <v>0.03519863229615724</v>
      </c>
      <c r="G281" s="139">
        <v>528</v>
      </c>
      <c r="H281" s="144">
        <v>0.017707425045274665</v>
      </c>
    </row>
    <row r="282" spans="1:8" s="4" customFormat="1" ht="15" customHeight="1">
      <c r="A282" s="164"/>
      <c r="B282" s="227" t="s">
        <v>213</v>
      </c>
      <c r="C282" s="227"/>
      <c r="D282" s="163"/>
      <c r="E282" s="139">
        <v>213483854.31000012</v>
      </c>
      <c r="F282" s="144">
        <v>0.027210609398163044</v>
      </c>
      <c r="G282" s="139">
        <v>373</v>
      </c>
      <c r="H282" s="144">
        <v>0.012509222617211081</v>
      </c>
    </row>
    <row r="283" spans="1:8" s="4" customFormat="1" ht="15" customHeight="1">
      <c r="A283" s="164"/>
      <c r="B283" s="227" t="s">
        <v>214</v>
      </c>
      <c r="C283" s="227"/>
      <c r="D283" s="163"/>
      <c r="E283" s="139">
        <v>124012435.64999999</v>
      </c>
      <c r="F283" s="144">
        <v>0.0158066002597411</v>
      </c>
      <c r="G283" s="139">
        <v>199</v>
      </c>
      <c r="H283" s="144">
        <v>0.006673821181836475</v>
      </c>
    </row>
    <row r="284" spans="1:8" s="4" customFormat="1" ht="15" customHeight="1">
      <c r="A284" s="164"/>
      <c r="B284" s="227" t="s">
        <v>215</v>
      </c>
      <c r="C284" s="227"/>
      <c r="D284" s="163"/>
      <c r="E284" s="139">
        <v>103105342.08999996</v>
      </c>
      <c r="F284" s="144">
        <v>0.013141786293594892</v>
      </c>
      <c r="G284" s="139">
        <v>153</v>
      </c>
      <c r="H284" s="144">
        <v>0.005131128848346636</v>
      </c>
    </row>
    <row r="285" spans="1:8" s="4" customFormat="1" ht="15" customHeight="1">
      <c r="A285" s="164"/>
      <c r="B285" s="227" t="s">
        <v>216</v>
      </c>
      <c r="C285" s="227"/>
      <c r="D285" s="163"/>
      <c r="E285" s="139">
        <v>71260022.23</v>
      </c>
      <c r="F285" s="144">
        <v>0.009082788189636487</v>
      </c>
      <c r="G285" s="139">
        <v>99</v>
      </c>
      <c r="H285" s="144">
        <v>0.003320142195989</v>
      </c>
    </row>
    <row r="286" spans="1:8" s="4" customFormat="1" ht="15" customHeight="1">
      <c r="A286" s="164"/>
      <c r="B286" s="227" t="s">
        <v>217</v>
      </c>
      <c r="C286" s="227"/>
      <c r="D286" s="163"/>
      <c r="E286" s="139">
        <v>63653822.89999999</v>
      </c>
      <c r="F286" s="144">
        <v>0.008113303543398747</v>
      </c>
      <c r="G286" s="139">
        <v>82</v>
      </c>
      <c r="H286" s="144">
        <v>0.0027500167683949294</v>
      </c>
    </row>
    <row r="287" spans="1:8" s="4" customFormat="1" ht="15" customHeight="1">
      <c r="A287" s="164"/>
      <c r="B287" s="227" t="s">
        <v>218</v>
      </c>
      <c r="C287" s="227"/>
      <c r="D287" s="163"/>
      <c r="E287" s="139">
        <v>55246028.199999996</v>
      </c>
      <c r="F287" s="144">
        <v>0.007041647711527583</v>
      </c>
      <c r="G287" s="139">
        <v>67</v>
      </c>
      <c r="H287" s="144">
        <v>0.002246964920517808</v>
      </c>
    </row>
    <row r="288" spans="1:8" s="4" customFormat="1" ht="15" customHeight="1">
      <c r="A288" s="164"/>
      <c r="B288" s="227" t="s">
        <v>219</v>
      </c>
      <c r="C288" s="227"/>
      <c r="D288" s="163"/>
      <c r="E288" s="139">
        <v>46290202.9</v>
      </c>
      <c r="F288" s="144">
        <v>0.005900140008923438</v>
      </c>
      <c r="G288" s="139">
        <v>53</v>
      </c>
      <c r="H288" s="144">
        <v>0.0017774498624991617</v>
      </c>
    </row>
    <row r="289" spans="1:8" s="4" customFormat="1" ht="15" customHeight="1">
      <c r="A289" s="164"/>
      <c r="B289" s="227" t="s">
        <v>220</v>
      </c>
      <c r="C289" s="227"/>
      <c r="D289" s="163"/>
      <c r="E289" s="139">
        <v>39780681.330000006</v>
      </c>
      <c r="F289" s="144">
        <v>0.005070437690766024</v>
      </c>
      <c r="G289" s="139">
        <v>43</v>
      </c>
      <c r="H289" s="144">
        <v>0.001442081963914414</v>
      </c>
    </row>
    <row r="290" spans="1:8" s="4" customFormat="1" ht="15" customHeight="1">
      <c r="A290" s="164"/>
      <c r="B290" s="227" t="s">
        <v>221</v>
      </c>
      <c r="C290" s="227"/>
      <c r="D290" s="163"/>
      <c r="E290" s="139">
        <v>34001076.25</v>
      </c>
      <c r="F290" s="144">
        <v>0.004333770382524755</v>
      </c>
      <c r="G290" s="139">
        <v>35</v>
      </c>
      <c r="H290" s="144">
        <v>0.001173787645046616</v>
      </c>
    </row>
    <row r="291" spans="1:8" s="4" customFormat="1" ht="15" customHeight="1">
      <c r="A291" s="164"/>
      <c r="B291" s="227" t="s">
        <v>222</v>
      </c>
      <c r="C291" s="227"/>
      <c r="D291" s="163"/>
      <c r="E291" s="139">
        <v>148127509.76000002</v>
      </c>
      <c r="F291" s="144">
        <v>0.018880302785563578</v>
      </c>
      <c r="G291" s="139">
        <v>115</v>
      </c>
      <c r="H291" s="144">
        <v>0.003856730833724596</v>
      </c>
    </row>
    <row r="292" spans="1:8" s="4" customFormat="1" ht="16.5" thickBot="1">
      <c r="A292" s="19"/>
      <c r="B292" s="51" t="s">
        <v>174</v>
      </c>
      <c r="C292" s="51"/>
      <c r="D292" s="51"/>
      <c r="E292" s="145">
        <f>SUM(E272:E291)</f>
        <v>7845610922.789997</v>
      </c>
      <c r="F292" s="146">
        <f>SUM(F272:F291)</f>
        <v>1</v>
      </c>
      <c r="G292" s="145">
        <f>SUM(G272:G291)</f>
        <v>29818</v>
      </c>
      <c r="H292" s="146">
        <f>SUM(H272:H291)</f>
        <v>1</v>
      </c>
    </row>
    <row r="293" spans="2:4" s="4" customFormat="1" ht="15.75" thickTop="1">
      <c r="B293" s="45"/>
      <c r="C293" s="45"/>
      <c r="D293" s="45"/>
    </row>
    <row r="294" spans="2:12" s="4" customFormat="1" ht="18">
      <c r="B294" s="10" t="s">
        <v>223</v>
      </c>
      <c r="C294" s="10"/>
      <c r="D294" s="142"/>
      <c r="E294" s="142"/>
      <c r="F294" s="142"/>
      <c r="G294" s="142"/>
      <c r="H294" s="142"/>
      <c r="I294" s="142"/>
      <c r="J294" s="142"/>
      <c r="K294" s="142"/>
      <c r="L294" s="57"/>
    </row>
    <row r="295" s="4" customFormat="1" ht="15"/>
    <row r="296" spans="2:8" s="4" customFormat="1" ht="15.75">
      <c r="B296" s="165" t="s">
        <v>224</v>
      </c>
      <c r="C296" s="165"/>
      <c r="D296" s="165"/>
      <c r="E296" s="138" t="s">
        <v>166</v>
      </c>
      <c r="F296" s="166" t="s">
        <v>167</v>
      </c>
      <c r="G296" s="138" t="s">
        <v>171</v>
      </c>
      <c r="H296" s="166" t="s">
        <v>172</v>
      </c>
    </row>
    <row r="297" spans="1:10" s="19" customFormat="1" ht="15">
      <c r="A297" s="130"/>
      <c r="B297" s="45" t="s">
        <v>225</v>
      </c>
      <c r="C297" s="45"/>
      <c r="D297" s="45"/>
      <c r="E297" s="139">
        <v>5670154122.520017</v>
      </c>
      <c r="F297" s="144">
        <v>0.7227167110784568</v>
      </c>
      <c r="G297" s="139">
        <v>20543</v>
      </c>
      <c r="H297" s="144">
        <v>0.6889462740626467</v>
      </c>
      <c r="J297" s="45"/>
    </row>
    <row r="298" spans="1:10" s="19" customFormat="1" ht="15">
      <c r="A298" s="130"/>
      <c r="B298" s="45" t="s">
        <v>226</v>
      </c>
      <c r="C298" s="167"/>
      <c r="D298" s="45"/>
      <c r="E298" s="139">
        <v>437092679.1499998</v>
      </c>
      <c r="F298" s="144">
        <v>0.05571174551625142</v>
      </c>
      <c r="G298" s="139">
        <v>1682</v>
      </c>
      <c r="H298" s="144">
        <v>0.056408880541954524</v>
      </c>
      <c r="J298" s="45"/>
    </row>
    <row r="299" spans="1:10" s="19" customFormat="1" ht="15">
      <c r="A299" s="130"/>
      <c r="B299" s="45" t="s">
        <v>227</v>
      </c>
      <c r="C299" s="167"/>
      <c r="D299" s="45"/>
      <c r="E299" s="139">
        <v>341332771.66999984</v>
      </c>
      <c r="F299" s="144">
        <v>0.04350620684980601</v>
      </c>
      <c r="G299" s="139">
        <v>1272</v>
      </c>
      <c r="H299" s="144">
        <v>0.04265879669997988</v>
      </c>
      <c r="J299" s="45"/>
    </row>
    <row r="300" spans="1:10" s="19" customFormat="1" ht="15">
      <c r="A300" s="130"/>
      <c r="B300" s="45" t="s">
        <v>228</v>
      </c>
      <c r="C300" s="45"/>
      <c r="D300" s="45"/>
      <c r="E300" s="139">
        <v>284224153.01999986</v>
      </c>
      <c r="F300" s="144">
        <v>0.03622715373182507</v>
      </c>
      <c r="G300" s="139">
        <v>1139</v>
      </c>
      <c r="H300" s="144">
        <v>0.03819840364880274</v>
      </c>
      <c r="J300" s="45"/>
    </row>
    <row r="301" spans="1:10" s="19" customFormat="1" ht="15">
      <c r="A301" s="130"/>
      <c r="B301" s="45" t="s">
        <v>229</v>
      </c>
      <c r="C301" s="45"/>
      <c r="D301" s="45"/>
      <c r="E301" s="139">
        <v>1088860066.9300003</v>
      </c>
      <c r="F301" s="144">
        <v>0.13878588648425932</v>
      </c>
      <c r="G301" s="139">
        <v>5051</v>
      </c>
      <c r="H301" s="144">
        <v>0.16939432557515594</v>
      </c>
      <c r="J301" s="45"/>
    </row>
    <row r="302" spans="1:10" s="19" customFormat="1" ht="15">
      <c r="A302" s="130"/>
      <c r="B302" s="45" t="s">
        <v>230</v>
      </c>
      <c r="C302" s="45"/>
      <c r="D302" s="45"/>
      <c r="E302" s="139">
        <v>23947129.499999996</v>
      </c>
      <c r="F302" s="144">
        <v>0.0030522963394014496</v>
      </c>
      <c r="G302" s="139">
        <v>131</v>
      </c>
      <c r="H302" s="144">
        <v>0.004393319471460192</v>
      </c>
      <c r="J302" s="45"/>
    </row>
    <row r="303" spans="2:10" s="19" customFormat="1" ht="16.5" thickBot="1">
      <c r="B303" s="51" t="s">
        <v>174</v>
      </c>
      <c r="C303" s="51"/>
      <c r="D303" s="51"/>
      <c r="E303" s="145">
        <f>SUM(E297:E302)</f>
        <v>7845610922.790016</v>
      </c>
      <c r="F303" s="146">
        <f>SUM(F297:F302)</f>
        <v>1.0000000000000002</v>
      </c>
      <c r="G303" s="145">
        <f>SUM(G297:G302)</f>
        <v>29818</v>
      </c>
      <c r="H303" s="146">
        <f>SUM(H297:H302)</f>
        <v>0.9999999999999999</v>
      </c>
      <c r="J303" s="148"/>
    </row>
    <row r="304" s="4" customFormat="1" ht="15.75" thickTop="1"/>
    <row r="305" spans="2:19" ht="21">
      <c r="B305" s="10" t="s">
        <v>231</v>
      </c>
      <c r="C305" s="10"/>
      <c r="D305" s="10"/>
      <c r="E305" s="10"/>
      <c r="F305" s="10"/>
      <c r="G305" s="10"/>
      <c r="H305" s="10"/>
      <c r="I305" s="10"/>
      <c r="J305" s="10"/>
      <c r="K305" s="10"/>
      <c r="L305" s="168"/>
      <c r="M305" s="169"/>
      <c r="N305" s="4"/>
      <c r="O305" s="4"/>
      <c r="P305" s="4"/>
      <c r="Q305" s="4"/>
      <c r="R305" s="4"/>
      <c r="S305" s="4"/>
    </row>
    <row r="306" spans="2:19" ht="18" customHeight="1" hidden="1">
      <c r="B306" s="81"/>
      <c r="C306" s="81"/>
      <c r="D306" s="170" t="s">
        <v>232</v>
      </c>
      <c r="E306" s="170" t="s">
        <v>233</v>
      </c>
      <c r="F306" s="170" t="s">
        <v>234</v>
      </c>
      <c r="G306" s="170" t="s">
        <v>235</v>
      </c>
      <c r="H306" s="170" t="s">
        <v>236</v>
      </c>
      <c r="I306" s="171" t="s">
        <v>237</v>
      </c>
      <c r="J306" s="170" t="s">
        <v>89</v>
      </c>
      <c r="K306" s="81"/>
      <c r="L306" s="169"/>
      <c r="M306" s="169"/>
      <c r="N306" s="4"/>
      <c r="O306" s="4"/>
      <c r="P306" s="4"/>
      <c r="Q306" s="4"/>
      <c r="R306" s="4"/>
      <c r="S306" s="4"/>
    </row>
    <row r="307" spans="2:19" ht="18" customHeight="1">
      <c r="B307" s="81"/>
      <c r="C307" s="81"/>
      <c r="D307" s="170"/>
      <c r="E307" s="170"/>
      <c r="F307" s="170"/>
      <c r="G307" s="170"/>
      <c r="H307" s="170"/>
      <c r="I307" s="171"/>
      <c r="J307" s="170"/>
      <c r="K307" s="81"/>
      <c r="L307" s="169"/>
      <c r="M307" s="169"/>
      <c r="N307" s="4"/>
      <c r="O307" s="4"/>
      <c r="P307" s="4"/>
      <c r="Q307" s="4"/>
      <c r="R307" s="4"/>
      <c r="S307" s="4"/>
    </row>
    <row r="308" spans="4:19" ht="15.75">
      <c r="D308" s="229" t="s">
        <v>238</v>
      </c>
      <c r="E308" s="229"/>
      <c r="F308" s="229"/>
      <c r="G308" s="229"/>
      <c r="H308" s="229"/>
      <c r="I308" s="229"/>
      <c r="J308" s="229"/>
      <c r="K308" s="229"/>
      <c r="N308" s="4"/>
      <c r="O308" s="4"/>
      <c r="P308" s="4"/>
      <c r="Q308" s="4"/>
      <c r="R308" s="4"/>
      <c r="S308" s="4"/>
    </row>
    <row r="309" spans="2:19" ht="13.5" customHeight="1">
      <c r="B309" s="165" t="s">
        <v>239</v>
      </c>
      <c r="D309" s="166" t="s">
        <v>240</v>
      </c>
      <c r="E309" s="166" t="s">
        <v>233</v>
      </c>
      <c r="F309" s="166" t="s">
        <v>234</v>
      </c>
      <c r="G309" s="166" t="s">
        <v>235</v>
      </c>
      <c r="H309" s="166" t="s">
        <v>236</v>
      </c>
      <c r="I309" s="138" t="s">
        <v>241</v>
      </c>
      <c r="J309" s="138" t="s">
        <v>242</v>
      </c>
      <c r="K309" s="138" t="s">
        <v>174</v>
      </c>
      <c r="N309" s="4"/>
      <c r="O309" s="4"/>
      <c r="P309" s="4"/>
      <c r="Q309" s="4"/>
      <c r="R309" s="4"/>
      <c r="S309" s="4"/>
    </row>
    <row r="310" spans="1:11" ht="15">
      <c r="A310" s="162"/>
      <c r="B310" s="45" t="s">
        <v>243</v>
      </c>
      <c r="D310" s="113">
        <v>346478.43</v>
      </c>
      <c r="E310" s="113">
        <v>1856424.23</v>
      </c>
      <c r="F310" s="113">
        <v>4896376.229999999</v>
      </c>
      <c r="G310" s="113">
        <v>9439004.229999999</v>
      </c>
      <c r="H310" s="113">
        <v>28587583.969999988</v>
      </c>
      <c r="I310" s="113">
        <v>40896797.39</v>
      </c>
      <c r="J310" s="113">
        <v>0</v>
      </c>
      <c r="K310" s="113">
        <v>86022664.47999999</v>
      </c>
    </row>
    <row r="311" spans="1:11" ht="15">
      <c r="A311" s="164"/>
      <c r="B311" s="45" t="s">
        <v>244</v>
      </c>
      <c r="D311" s="113">
        <v>733776.8399999999</v>
      </c>
      <c r="E311" s="113">
        <v>2855172.42</v>
      </c>
      <c r="F311" s="113">
        <v>9063841.669999998</v>
      </c>
      <c r="G311" s="113">
        <v>18051704.720000006</v>
      </c>
      <c r="H311" s="113">
        <v>47571192.72999996</v>
      </c>
      <c r="I311" s="113">
        <v>74607178.66999997</v>
      </c>
      <c r="J311" s="113">
        <v>0</v>
      </c>
      <c r="K311" s="113">
        <v>152882867.04999995</v>
      </c>
    </row>
    <row r="312" spans="1:11" ht="15">
      <c r="A312" s="164"/>
      <c r="B312" s="45" t="s">
        <v>245</v>
      </c>
      <c r="D312" s="113">
        <v>3544491.37</v>
      </c>
      <c r="E312" s="113">
        <v>7771134.790000001</v>
      </c>
      <c r="F312" s="113">
        <v>18807873.300000004</v>
      </c>
      <c r="G312" s="113">
        <v>35574441.51000002</v>
      </c>
      <c r="H312" s="113">
        <v>80759781.21000004</v>
      </c>
      <c r="I312" s="113">
        <v>119772687.08999997</v>
      </c>
      <c r="J312" s="113">
        <v>0</v>
      </c>
      <c r="K312" s="113">
        <v>266230409.27000004</v>
      </c>
    </row>
    <row r="313" spans="1:11" ht="15">
      <c r="A313" s="164"/>
      <c r="B313" s="45" t="s">
        <v>246</v>
      </c>
      <c r="D313" s="113">
        <v>14622984.209999999</v>
      </c>
      <c r="E313" s="113">
        <v>22481893.769999992</v>
      </c>
      <c r="F313" s="113">
        <v>58777967.43999999</v>
      </c>
      <c r="G313" s="113">
        <v>89434266.81999996</v>
      </c>
      <c r="H313" s="113">
        <v>177719066.3799998</v>
      </c>
      <c r="I313" s="113">
        <v>197059921.48000008</v>
      </c>
      <c r="J313" s="113">
        <v>455939.06000000006</v>
      </c>
      <c r="K313" s="113">
        <v>560552039.1599998</v>
      </c>
    </row>
    <row r="314" spans="1:11" ht="15">
      <c r="A314" s="162"/>
      <c r="B314" s="45" t="s">
        <v>247</v>
      </c>
      <c r="D314" s="113">
        <v>11544654.349999998</v>
      </c>
      <c r="E314" s="113">
        <v>25792300.200000003</v>
      </c>
      <c r="F314" s="113">
        <v>63152902.30000003</v>
      </c>
      <c r="G314" s="113">
        <v>77087981.21000004</v>
      </c>
      <c r="H314" s="113">
        <v>140968103.0599999</v>
      </c>
      <c r="I314" s="113">
        <v>134318404.4400001</v>
      </c>
      <c r="J314" s="113">
        <v>0</v>
      </c>
      <c r="K314" s="113">
        <v>452864345.56000006</v>
      </c>
    </row>
    <row r="315" spans="1:11" ht="15">
      <c r="A315" s="162"/>
      <c r="B315" s="45" t="s">
        <v>248</v>
      </c>
      <c r="D315" s="113">
        <v>27248960.860000003</v>
      </c>
      <c r="E315" s="113">
        <v>48177786.42999999</v>
      </c>
      <c r="F315" s="113">
        <v>104256244.64999995</v>
      </c>
      <c r="G315" s="113">
        <v>126052376.28999983</v>
      </c>
      <c r="H315" s="113">
        <v>207064234.38000014</v>
      </c>
      <c r="I315" s="113">
        <v>177619860.72000012</v>
      </c>
      <c r="J315" s="113">
        <v>134179.46</v>
      </c>
      <c r="K315" s="113">
        <v>690553642.7900001</v>
      </c>
    </row>
    <row r="316" spans="1:11" ht="15">
      <c r="A316" s="162"/>
      <c r="B316" s="45" t="s">
        <v>249</v>
      </c>
      <c r="D316" s="113">
        <v>37605224.07000002</v>
      </c>
      <c r="E316" s="113">
        <v>61188928.25999999</v>
      </c>
      <c r="F316" s="113">
        <v>166501543.06999987</v>
      </c>
      <c r="G316" s="113">
        <v>214891516.67999986</v>
      </c>
      <c r="H316" s="113">
        <v>320336131.47000015</v>
      </c>
      <c r="I316" s="113">
        <v>235704370.7099997</v>
      </c>
      <c r="J316" s="113">
        <v>573527.9299999999</v>
      </c>
      <c r="K316" s="113">
        <v>1036801242.1899996</v>
      </c>
    </row>
    <row r="317" spans="1:11" ht="15">
      <c r="A317" s="162"/>
      <c r="B317" s="45" t="s">
        <v>250</v>
      </c>
      <c r="D317" s="113">
        <v>49621535.97000001</v>
      </c>
      <c r="E317" s="113">
        <v>96315275.05000006</v>
      </c>
      <c r="F317" s="113">
        <v>305816129.1599997</v>
      </c>
      <c r="G317" s="113">
        <v>404487425.7499998</v>
      </c>
      <c r="H317" s="113">
        <v>576644546.5999994</v>
      </c>
      <c r="I317" s="113">
        <v>406395591.08999974</v>
      </c>
      <c r="J317" s="113">
        <v>821091.55</v>
      </c>
      <c r="K317" s="113">
        <v>1840101595.1699986</v>
      </c>
    </row>
    <row r="318" spans="1:11" ht="15">
      <c r="A318" s="162"/>
      <c r="B318" s="45" t="s">
        <v>251</v>
      </c>
      <c r="D318" s="113">
        <v>36237394.02999998</v>
      </c>
      <c r="E318" s="113">
        <v>74132565.52999999</v>
      </c>
      <c r="F318" s="113">
        <v>256382726.13999987</v>
      </c>
      <c r="G318" s="113">
        <v>408321213.12000024</v>
      </c>
      <c r="H318" s="113">
        <v>685856620.3699996</v>
      </c>
      <c r="I318" s="113">
        <v>458319780.0199993</v>
      </c>
      <c r="J318" s="113">
        <v>2190370.87</v>
      </c>
      <c r="K318" s="113">
        <v>1921440670.0799987</v>
      </c>
    </row>
    <row r="319" spans="1:11" ht="15">
      <c r="A319" s="162"/>
      <c r="B319" s="45" t="s">
        <v>252</v>
      </c>
      <c r="D319" s="113">
        <v>11384906.339999996</v>
      </c>
      <c r="E319" s="113">
        <v>26301431.59</v>
      </c>
      <c r="F319" s="113">
        <v>92626753.13000007</v>
      </c>
      <c r="G319" s="113">
        <v>171745252.12</v>
      </c>
      <c r="H319" s="113">
        <v>318717919.2699999</v>
      </c>
      <c r="I319" s="113">
        <v>185062096.74000004</v>
      </c>
      <c r="J319" s="113">
        <v>770103.3899999999</v>
      </c>
      <c r="K319" s="113">
        <v>806608462.58</v>
      </c>
    </row>
    <row r="320" spans="1:11" ht="15">
      <c r="A320" s="162"/>
      <c r="B320" s="45" t="s">
        <v>253</v>
      </c>
      <c r="D320" s="113">
        <v>2136349.77</v>
      </c>
      <c r="E320" s="113">
        <v>1927546.92</v>
      </c>
      <c r="F320" s="113">
        <v>6056965.119999999</v>
      </c>
      <c r="G320" s="113">
        <v>6037825.550000001</v>
      </c>
      <c r="H320" s="113">
        <v>8551533.75</v>
      </c>
      <c r="I320" s="113">
        <v>6656423.570000002</v>
      </c>
      <c r="J320" s="113">
        <v>186339.78</v>
      </c>
      <c r="K320" s="113">
        <v>31552984.46</v>
      </c>
    </row>
    <row r="321" spans="2:11" ht="16.5" thickBot="1">
      <c r="B321" s="51" t="s">
        <v>174</v>
      </c>
      <c r="D321" s="172">
        <f>SUM(D310:D320)</f>
        <v>195026756.24</v>
      </c>
      <c r="E321" s="172">
        <f aca="true" t="shared" si="0" ref="E321:K321">SUM(E310:E320)</f>
        <v>368800459.19</v>
      </c>
      <c r="F321" s="172">
        <f t="shared" si="0"/>
        <v>1086339322.2099993</v>
      </c>
      <c r="G321" s="172">
        <f t="shared" si="0"/>
        <v>1561123007.9999998</v>
      </c>
      <c r="H321" s="172">
        <f t="shared" si="0"/>
        <v>2592776713.189999</v>
      </c>
      <c r="I321" s="172">
        <f t="shared" si="0"/>
        <v>2036413111.919999</v>
      </c>
      <c r="J321" s="172">
        <f t="shared" si="0"/>
        <v>5131552.04</v>
      </c>
      <c r="K321" s="172">
        <f t="shared" si="0"/>
        <v>7845610922.789997</v>
      </c>
    </row>
    <row r="322" spans="2:11" ht="16.5" thickTop="1">
      <c r="B322" s="51"/>
      <c r="D322" s="173"/>
      <c r="E322" s="173"/>
      <c r="F322" s="173"/>
      <c r="G322" s="173"/>
      <c r="H322" s="173"/>
      <c r="I322" s="173"/>
      <c r="J322" s="173"/>
      <c r="K322" s="173"/>
    </row>
    <row r="323" spans="1:10" ht="16.5" customHeight="1">
      <c r="A323" s="174"/>
      <c r="B323" s="1" t="s">
        <v>254</v>
      </c>
      <c r="C323" s="174"/>
      <c r="D323" s="174"/>
      <c r="E323" s="174"/>
      <c r="F323" s="174"/>
      <c r="G323" s="174"/>
      <c r="H323" s="174"/>
      <c r="I323" s="174"/>
      <c r="J323" s="174"/>
    </row>
    <row r="324" spans="2:12" ht="21">
      <c r="B324" s="10" t="s">
        <v>255</v>
      </c>
      <c r="C324" s="10"/>
      <c r="D324" s="10"/>
      <c r="E324" s="10"/>
      <c r="F324" s="10"/>
      <c r="G324" s="10"/>
      <c r="H324" s="10"/>
      <c r="I324" s="10"/>
      <c r="J324" s="10"/>
      <c r="K324" s="10"/>
      <c r="L324" s="168"/>
    </row>
    <row r="325" spans="4:11" ht="15.75">
      <c r="D325" s="229" t="s">
        <v>238</v>
      </c>
      <c r="E325" s="229"/>
      <c r="F325" s="229"/>
      <c r="G325" s="229"/>
      <c r="H325" s="229"/>
      <c r="I325" s="229"/>
      <c r="J325" s="229"/>
      <c r="K325" s="229"/>
    </row>
    <row r="326" spans="2:11" ht="13.5" customHeight="1">
      <c r="B326" s="165" t="s">
        <v>256</v>
      </c>
      <c r="D326" s="166" t="s">
        <v>240</v>
      </c>
      <c r="E326" s="166" t="s">
        <v>233</v>
      </c>
      <c r="F326" s="166" t="s">
        <v>234</v>
      </c>
      <c r="G326" s="166" t="s">
        <v>235</v>
      </c>
      <c r="H326" s="166" t="s">
        <v>236</v>
      </c>
      <c r="I326" s="138" t="s">
        <v>241</v>
      </c>
      <c r="J326" s="138" t="s">
        <v>242</v>
      </c>
      <c r="K326" s="138" t="s">
        <v>174</v>
      </c>
    </row>
    <row r="327" spans="2:11" ht="13.5" customHeight="1">
      <c r="B327" s="45" t="s">
        <v>243</v>
      </c>
      <c r="D327" s="175">
        <v>4.4162071432008754E-05</v>
      </c>
      <c r="E327" s="175">
        <v>0.00023661946128470927</v>
      </c>
      <c r="F327" s="175">
        <v>0.0006240911355643399</v>
      </c>
      <c r="G327" s="175">
        <v>0.0012030935924417943</v>
      </c>
      <c r="H327" s="175">
        <v>0.0036437677385910802</v>
      </c>
      <c r="I327" s="175">
        <v>0.0052126976206789246</v>
      </c>
      <c r="J327" s="175">
        <v>0</v>
      </c>
      <c r="K327" s="176">
        <v>0.010964431619992856</v>
      </c>
    </row>
    <row r="328" spans="2:11" ht="15">
      <c r="B328" s="45" t="s">
        <v>244</v>
      </c>
      <c r="D328" s="175">
        <v>9.352704935552165E-05</v>
      </c>
      <c r="E328" s="175">
        <v>0.0003639197059474707</v>
      </c>
      <c r="F328" s="175">
        <v>0.0011552754475335086</v>
      </c>
      <c r="G328" s="175">
        <v>0.002300866675348794</v>
      </c>
      <c r="H328" s="175">
        <v>0.006063414716604765</v>
      </c>
      <c r="I328" s="175">
        <v>0.009509416080432999</v>
      </c>
      <c r="J328" s="175">
        <v>0</v>
      </c>
      <c r="K328" s="176">
        <v>0.019486419675223056</v>
      </c>
    </row>
    <row r="329" spans="2:11" ht="15">
      <c r="B329" s="45" t="s">
        <v>245</v>
      </c>
      <c r="D329" s="175">
        <v>0.00045178016153005137</v>
      </c>
      <c r="E329" s="175">
        <v>0.0009905072870012382</v>
      </c>
      <c r="F329" s="175">
        <v>0.0023972477714089458</v>
      </c>
      <c r="G329" s="175">
        <v>0.004534311204072468</v>
      </c>
      <c r="H329" s="175">
        <v>0.01029362557036933</v>
      </c>
      <c r="I329" s="175">
        <v>0.015266202755745032</v>
      </c>
      <c r="J329" s="175">
        <v>0</v>
      </c>
      <c r="K329" s="176">
        <v>0.03393367475012707</v>
      </c>
    </row>
    <row r="330" spans="2:11" ht="15">
      <c r="B330" s="45" t="s">
        <v>246</v>
      </c>
      <c r="D330" s="175">
        <v>0.0018638426444935003</v>
      </c>
      <c r="E330" s="175">
        <v>0.00286553768613409</v>
      </c>
      <c r="F330" s="175">
        <v>0.007491827981076815</v>
      </c>
      <c r="G330" s="175">
        <v>0.011399273772321611</v>
      </c>
      <c r="H330" s="175">
        <v>0.0226520366774447</v>
      </c>
      <c r="I330" s="175">
        <v>0.025117218202546695</v>
      </c>
      <c r="J330" s="175">
        <v>5.811390145228645E-05</v>
      </c>
      <c r="K330" s="176">
        <v>0.0714478508654697</v>
      </c>
    </row>
    <row r="331" spans="2:11" ht="15">
      <c r="B331" s="45" t="s">
        <v>247</v>
      </c>
      <c r="D331" s="175">
        <v>0.0014714793358494222</v>
      </c>
      <c r="E331" s="175">
        <v>0.0032874814280017773</v>
      </c>
      <c r="F331" s="175">
        <v>0.008049456303849192</v>
      </c>
      <c r="G331" s="175">
        <v>0.009825618676306547</v>
      </c>
      <c r="H331" s="175">
        <v>0.017967766238638546</v>
      </c>
      <c r="I331" s="175">
        <v>0.01712019698170742</v>
      </c>
      <c r="J331" s="175">
        <v>0</v>
      </c>
      <c r="K331" s="176">
        <v>0.05772199896435291</v>
      </c>
    </row>
    <row r="332" spans="2:11" ht="15">
      <c r="B332" s="45" t="s">
        <v>248</v>
      </c>
      <c r="D332" s="175">
        <v>0.0034731471045609708</v>
      </c>
      <c r="E332" s="175">
        <v>0.006140731028357874</v>
      </c>
      <c r="F332" s="175">
        <v>0.013288480103844497</v>
      </c>
      <c r="G332" s="175">
        <v>0.01606661068596224</v>
      </c>
      <c r="H332" s="175">
        <v>0.026392365925070053</v>
      </c>
      <c r="I332" s="175">
        <v>0.022639391943850853</v>
      </c>
      <c r="J332" s="175">
        <v>1.71024871511579E-05</v>
      </c>
      <c r="K332" s="176">
        <v>0.08801782927879764</v>
      </c>
    </row>
    <row r="333" spans="2:11" ht="15">
      <c r="B333" s="45" t="s">
        <v>249</v>
      </c>
      <c r="D333" s="175">
        <v>0.004793154343247388</v>
      </c>
      <c r="E333" s="175">
        <v>0.007799128565279458</v>
      </c>
      <c r="F333" s="175">
        <v>0.02122225339856515</v>
      </c>
      <c r="G333" s="175">
        <v>0.027390029762472817</v>
      </c>
      <c r="H333" s="175">
        <v>0.040829979286824566</v>
      </c>
      <c r="I333" s="175">
        <v>0.03004283197696226</v>
      </c>
      <c r="J333" s="175">
        <v>7.310175531825204E-05</v>
      </c>
      <c r="K333" s="176">
        <v>0.1321504790886699</v>
      </c>
    </row>
    <row r="334" spans="2:11" ht="15">
      <c r="B334" s="45" t="s">
        <v>250</v>
      </c>
      <c r="D334" s="175">
        <v>0.006324751056142608</v>
      </c>
      <c r="E334" s="175">
        <v>0.01227632570590808</v>
      </c>
      <c r="F334" s="175">
        <v>0.03897926269472049</v>
      </c>
      <c r="G334" s="175">
        <v>0.05155588643518395</v>
      </c>
      <c r="H334" s="175">
        <v>0.0734989986471235</v>
      </c>
      <c r="I334" s="175">
        <v>0.05179910080800698</v>
      </c>
      <c r="J334" s="175">
        <v>0.0001046561648392334</v>
      </c>
      <c r="K334" s="176">
        <v>0.23453898151192484</v>
      </c>
    </row>
    <row r="335" spans="2:11" ht="15">
      <c r="B335" s="45" t="s">
        <v>251</v>
      </c>
      <c r="D335" s="175">
        <v>0.004618810999757494</v>
      </c>
      <c r="E335" s="175">
        <v>0.00944892198447658</v>
      </c>
      <c r="F335" s="175">
        <v>0.03267849102677997</v>
      </c>
      <c r="G335" s="175">
        <v>0.052044540207048164</v>
      </c>
      <c r="H335" s="175">
        <v>0.08741914774000804</v>
      </c>
      <c r="I335" s="175">
        <v>0.05841734755016568</v>
      </c>
      <c r="J335" s="175">
        <v>0.0002791842332682331</v>
      </c>
      <c r="K335" s="176">
        <v>0.24490644374150414</v>
      </c>
    </row>
    <row r="336" spans="2:11" ht="15">
      <c r="B336" s="45" t="s">
        <v>252</v>
      </c>
      <c r="D336" s="175">
        <v>0.00145111788642603</v>
      </c>
      <c r="E336" s="175">
        <v>0.0033523752132035224</v>
      </c>
      <c r="F336" s="175">
        <v>0.011806187439264556</v>
      </c>
      <c r="G336" s="175">
        <v>0.021890615505940136</v>
      </c>
      <c r="H336" s="175">
        <v>0.04062372228326865</v>
      </c>
      <c r="I336" s="175">
        <v>0.023587977859369766</v>
      </c>
      <c r="J336" s="175">
        <v>9.815722415739443E-05</v>
      </c>
      <c r="K336" s="176">
        <v>0.10281015341163005</v>
      </c>
    </row>
    <row r="337" spans="2:11" ht="15">
      <c r="B337" s="45" t="s">
        <v>253</v>
      </c>
      <c r="D337" s="175">
        <v>0.00027229871466023293</v>
      </c>
      <c r="E337" s="175">
        <v>0.0002456847451357606</v>
      </c>
      <c r="F337" s="175">
        <v>0.0007720195634995964</v>
      </c>
      <c r="G337" s="175">
        <v>0.0007695800377331067</v>
      </c>
      <c r="H337" s="175">
        <v>0.001089976782452904</v>
      </c>
      <c r="I337" s="175">
        <v>0.0008484264177139305</v>
      </c>
      <c r="J337" s="175">
        <v>2.3750831112299826E-05</v>
      </c>
      <c r="K337" s="176">
        <v>0.004021737092307831</v>
      </c>
    </row>
    <row r="338" spans="2:11" ht="16.5" thickBot="1">
      <c r="B338" s="51" t="s">
        <v>174</v>
      </c>
      <c r="D338" s="177">
        <f>SUM(D327:D337)</f>
        <v>0.024858071367455232</v>
      </c>
      <c r="E338" s="177">
        <f aca="true" t="shared" si="1" ref="E338:J338">SUM(E327:E337)</f>
        <v>0.04700723281073056</v>
      </c>
      <c r="F338" s="177">
        <f t="shared" si="1"/>
        <v>0.13846459286610707</v>
      </c>
      <c r="G338" s="177">
        <f t="shared" si="1"/>
        <v>0.1989804265548316</v>
      </c>
      <c r="H338" s="177">
        <f t="shared" si="1"/>
        <v>0.3304748016063962</v>
      </c>
      <c r="I338" s="177">
        <f t="shared" si="1"/>
        <v>0.2595608081971805</v>
      </c>
      <c r="J338" s="177">
        <f t="shared" si="1"/>
        <v>0.0006540665972988572</v>
      </c>
      <c r="K338" s="177">
        <f>SUM(K327:K337)</f>
        <v>0.9999999999999999</v>
      </c>
    </row>
    <row r="339" ht="13.5" thickTop="1"/>
    <row r="340" ht="12.75">
      <c r="B340" s="1" t="s">
        <v>254</v>
      </c>
    </row>
    <row r="342" spans="2:12" ht="18">
      <c r="B342" s="10" t="s">
        <v>257</v>
      </c>
      <c r="C342" s="10"/>
      <c r="D342" s="10"/>
      <c r="E342" s="10"/>
      <c r="F342" s="10"/>
      <c r="G342" s="10"/>
      <c r="H342" s="10"/>
      <c r="I342" s="10"/>
      <c r="J342" s="10"/>
      <c r="K342" s="10"/>
      <c r="L342" s="168"/>
    </row>
    <row r="343" spans="2:11" s="14" customFormat="1" ht="18" customHeight="1" hidden="1">
      <c r="B343" s="80"/>
      <c r="C343" s="80"/>
      <c r="D343" s="178" t="s">
        <v>258</v>
      </c>
      <c r="E343" s="179"/>
      <c r="F343" s="178" t="s">
        <v>259</v>
      </c>
      <c r="G343" s="83"/>
      <c r="H343" s="178" t="s">
        <v>260</v>
      </c>
      <c r="I343" s="83"/>
      <c r="J343" s="178" t="s">
        <v>261</v>
      </c>
      <c r="K343" s="80"/>
    </row>
    <row r="344" spans="2:12" ht="45.75" customHeight="1">
      <c r="B344" s="180" t="s">
        <v>262</v>
      </c>
      <c r="C344" s="181" t="s">
        <v>263</v>
      </c>
      <c r="D344" s="182" t="s">
        <v>264</v>
      </c>
      <c r="E344" s="183" t="s">
        <v>167</v>
      </c>
      <c r="F344" s="182" t="s">
        <v>265</v>
      </c>
      <c r="G344" s="183" t="s">
        <v>167</v>
      </c>
      <c r="H344" s="182" t="s">
        <v>266</v>
      </c>
      <c r="I344" s="183" t="s">
        <v>167</v>
      </c>
      <c r="J344" s="182" t="s">
        <v>267</v>
      </c>
      <c r="K344" s="183" t="s">
        <v>167</v>
      </c>
      <c r="L344" s="182" t="s">
        <v>174</v>
      </c>
    </row>
    <row r="345" spans="2:12" ht="6.75" customHeight="1">
      <c r="B345" s="180"/>
      <c r="C345" s="4"/>
      <c r="D345" s="182"/>
      <c r="E345" s="183"/>
      <c r="F345" s="182"/>
      <c r="G345" s="183"/>
      <c r="H345" s="182"/>
      <c r="I345" s="180"/>
      <c r="J345" s="182"/>
      <c r="K345" s="183"/>
      <c r="L345" s="182"/>
    </row>
    <row r="346" spans="2:11" ht="15" customHeight="1">
      <c r="B346" s="184" t="s">
        <v>268</v>
      </c>
      <c r="D346" s="4"/>
      <c r="E346" s="4"/>
      <c r="F346" s="4"/>
      <c r="G346" s="4"/>
      <c r="H346" s="4"/>
      <c r="I346" s="4"/>
      <c r="J346" s="4"/>
      <c r="K346" s="4"/>
    </row>
    <row r="347" spans="1:12" ht="15" customHeight="1">
      <c r="A347" s="162"/>
      <c r="B347" s="184"/>
      <c r="C347" s="4" t="s">
        <v>243</v>
      </c>
      <c r="D347" s="113">
        <v>18068298.51</v>
      </c>
      <c r="E347" s="175">
        <v>0.014558072699923845</v>
      </c>
      <c r="F347" s="113">
        <v>0</v>
      </c>
      <c r="G347" s="175">
        <v>0</v>
      </c>
      <c r="H347" s="113">
        <v>0</v>
      </c>
      <c r="I347" s="175">
        <v>0</v>
      </c>
      <c r="J347" s="113">
        <v>0</v>
      </c>
      <c r="K347" s="175">
        <v>0</v>
      </c>
      <c r="L347" s="113">
        <v>18068298.51</v>
      </c>
    </row>
    <row r="348" spans="1:12" ht="15.75">
      <c r="A348" s="164"/>
      <c r="B348" s="185"/>
      <c r="C348" s="4" t="s">
        <v>244</v>
      </c>
      <c r="D348" s="113">
        <v>33504260.659999978</v>
      </c>
      <c r="E348" s="175">
        <v>0.026995207223055675</v>
      </c>
      <c r="F348" s="113">
        <v>191010.05</v>
      </c>
      <c r="G348" s="175">
        <v>0.00015390149729799257</v>
      </c>
      <c r="H348" s="113">
        <v>0</v>
      </c>
      <c r="I348" s="175">
        <v>0</v>
      </c>
      <c r="J348" s="113">
        <v>0</v>
      </c>
      <c r="K348" s="175">
        <v>0</v>
      </c>
      <c r="L348" s="113">
        <v>33695270.70999998</v>
      </c>
    </row>
    <row r="349" spans="1:12" ht="15">
      <c r="A349" s="164"/>
      <c r="B349" s="4"/>
      <c r="C349" s="4" t="s">
        <v>245</v>
      </c>
      <c r="D349" s="113">
        <v>50708140.569999985</v>
      </c>
      <c r="E349" s="175">
        <v>0.04085679658698629</v>
      </c>
      <c r="F349" s="113">
        <v>184152.72</v>
      </c>
      <c r="G349" s="175">
        <v>0.00014837637778482328</v>
      </c>
      <c r="H349" s="113">
        <v>0</v>
      </c>
      <c r="I349" s="175">
        <v>0</v>
      </c>
      <c r="J349" s="113">
        <v>0</v>
      </c>
      <c r="K349" s="175">
        <v>0</v>
      </c>
      <c r="L349" s="113">
        <v>50892293.289999984</v>
      </c>
    </row>
    <row r="350" spans="1:12" ht="15">
      <c r="A350" s="164"/>
      <c r="B350" s="4"/>
      <c r="C350" s="4" t="s">
        <v>246</v>
      </c>
      <c r="D350" s="113">
        <v>95957228.33000003</v>
      </c>
      <c r="E350" s="175">
        <v>0.0773150999989391</v>
      </c>
      <c r="F350" s="113">
        <v>391976.32</v>
      </c>
      <c r="G350" s="175">
        <v>0.0003158249660337614</v>
      </c>
      <c r="H350" s="113">
        <v>0</v>
      </c>
      <c r="I350" s="175">
        <v>0</v>
      </c>
      <c r="J350" s="113">
        <v>0</v>
      </c>
      <c r="K350" s="175">
        <v>0</v>
      </c>
      <c r="L350" s="113">
        <v>96349204.65000002</v>
      </c>
    </row>
    <row r="351" spans="1:12" ht="15">
      <c r="A351" s="162"/>
      <c r="B351" s="4"/>
      <c r="C351" s="4" t="s">
        <v>247</v>
      </c>
      <c r="D351" s="113">
        <v>67364097.45</v>
      </c>
      <c r="E351" s="175">
        <v>0.05427691088339532</v>
      </c>
      <c r="F351" s="113">
        <v>0</v>
      </c>
      <c r="G351" s="175">
        <v>0</v>
      </c>
      <c r="H351" s="113">
        <v>0</v>
      </c>
      <c r="I351" s="175">
        <v>0</v>
      </c>
      <c r="J351" s="113">
        <v>0</v>
      </c>
      <c r="K351" s="175">
        <v>0</v>
      </c>
      <c r="L351" s="113">
        <v>67364097.45</v>
      </c>
    </row>
    <row r="352" spans="1:12" ht="15">
      <c r="A352" s="162"/>
      <c r="B352" s="4"/>
      <c r="C352" s="4" t="s">
        <v>248</v>
      </c>
      <c r="D352" s="113">
        <v>92145296.76000008</v>
      </c>
      <c r="E352" s="175">
        <v>0.07424373293620873</v>
      </c>
      <c r="F352" s="113">
        <v>474570.01</v>
      </c>
      <c r="G352" s="175">
        <v>0.000382372734375617</v>
      </c>
      <c r="H352" s="113">
        <v>289883.52</v>
      </c>
      <c r="I352" s="175">
        <v>0.000233566284967794</v>
      </c>
      <c r="J352" s="113">
        <v>0</v>
      </c>
      <c r="K352" s="175">
        <v>0</v>
      </c>
      <c r="L352" s="113">
        <v>92909750.29000008</v>
      </c>
    </row>
    <row r="353" spans="1:12" ht="15">
      <c r="A353" s="162"/>
      <c r="B353" s="4"/>
      <c r="C353" s="4" t="s">
        <v>249</v>
      </c>
      <c r="D353" s="113">
        <v>150102652.4999999</v>
      </c>
      <c r="E353" s="175">
        <v>0.12094140056060011</v>
      </c>
      <c r="F353" s="113">
        <v>0</v>
      </c>
      <c r="G353" s="175">
        <v>0</v>
      </c>
      <c r="H353" s="113">
        <v>284457.14</v>
      </c>
      <c r="I353" s="175">
        <v>0.000229194117079728</v>
      </c>
      <c r="J353" s="113">
        <v>0</v>
      </c>
      <c r="K353" s="175">
        <v>0</v>
      </c>
      <c r="L353" s="113">
        <v>150387109.6399999</v>
      </c>
    </row>
    <row r="354" spans="1:12" ht="15">
      <c r="A354" s="162"/>
      <c r="B354" s="4"/>
      <c r="C354" s="4" t="s">
        <v>250</v>
      </c>
      <c r="D354" s="113">
        <v>276720370.4699995</v>
      </c>
      <c r="E354" s="175">
        <v>0.2229604114976575</v>
      </c>
      <c r="F354" s="113">
        <v>865812.64</v>
      </c>
      <c r="G354" s="175">
        <v>0.0006976065483231266</v>
      </c>
      <c r="H354" s="113">
        <v>0</v>
      </c>
      <c r="I354" s="175">
        <v>0</v>
      </c>
      <c r="J354" s="113">
        <v>0</v>
      </c>
      <c r="K354" s="175">
        <v>0</v>
      </c>
      <c r="L354" s="113">
        <v>277586183.1099995</v>
      </c>
    </row>
    <row r="355" spans="1:12" ht="15">
      <c r="A355" s="162"/>
      <c r="B355" s="4"/>
      <c r="C355" s="4" t="s">
        <v>251</v>
      </c>
      <c r="D355" s="113">
        <v>297499759.1400002</v>
      </c>
      <c r="E355" s="175">
        <v>0.23970287624885805</v>
      </c>
      <c r="F355" s="113">
        <v>1781845.37</v>
      </c>
      <c r="G355" s="175">
        <v>0.0014356766588799678</v>
      </c>
      <c r="H355" s="113">
        <v>0</v>
      </c>
      <c r="I355" s="175">
        <v>0</v>
      </c>
      <c r="J355" s="113">
        <v>0</v>
      </c>
      <c r="K355" s="175">
        <v>0</v>
      </c>
      <c r="L355" s="113">
        <v>299281604.5100002</v>
      </c>
    </row>
    <row r="356" spans="1:12" ht="15">
      <c r="A356" s="162"/>
      <c r="B356" s="4"/>
      <c r="C356" s="4" t="s">
        <v>252</v>
      </c>
      <c r="D356" s="113">
        <v>153194832.0099999</v>
      </c>
      <c r="E356" s="175">
        <v>0.12343284567829507</v>
      </c>
      <c r="F356" s="113">
        <v>0</v>
      </c>
      <c r="G356" s="175">
        <v>0</v>
      </c>
      <c r="H356" s="113">
        <v>0</v>
      </c>
      <c r="I356" s="175">
        <v>0</v>
      </c>
      <c r="J356" s="113">
        <v>0</v>
      </c>
      <c r="K356" s="175">
        <v>0</v>
      </c>
      <c r="L356" s="113">
        <v>153194832.0099999</v>
      </c>
    </row>
    <row r="357" spans="1:12" ht="15">
      <c r="A357" s="162"/>
      <c r="B357" s="4"/>
      <c r="C357" s="4" t="s">
        <v>253</v>
      </c>
      <c r="D357" s="113">
        <v>1390210.1199999999</v>
      </c>
      <c r="E357" s="175">
        <v>0.0011201265013376098</v>
      </c>
      <c r="F357" s="113">
        <v>0</v>
      </c>
      <c r="G357" s="175">
        <v>0</v>
      </c>
      <c r="H357" s="113">
        <v>0</v>
      </c>
      <c r="I357" s="175">
        <v>0</v>
      </c>
      <c r="J357" s="113">
        <v>0</v>
      </c>
      <c r="K357" s="175">
        <v>0</v>
      </c>
      <c r="L357" s="113">
        <v>1390210.1199999999</v>
      </c>
    </row>
    <row r="358" spans="2:12" ht="16.5" thickBot="1">
      <c r="B358" s="109" t="s">
        <v>269</v>
      </c>
      <c r="C358" s="4"/>
      <c r="D358" s="172">
        <f aca="true" t="shared" si="2" ref="D358:L358">SUM(D347:D357)</f>
        <v>1236655146.5199997</v>
      </c>
      <c r="E358" s="186">
        <f t="shared" si="2"/>
        <v>0.9964034808152572</v>
      </c>
      <c r="F358" s="172">
        <f t="shared" si="2"/>
        <v>3889367.1100000003</v>
      </c>
      <c r="G358" s="186">
        <f t="shared" si="2"/>
        <v>0.0031337587826952887</v>
      </c>
      <c r="H358" s="172">
        <f t="shared" si="2"/>
        <v>574340.66</v>
      </c>
      <c r="I358" s="186">
        <f t="shared" si="2"/>
        <v>0.000462760402047522</v>
      </c>
      <c r="J358" s="172">
        <f t="shared" si="2"/>
        <v>0</v>
      </c>
      <c r="K358" s="186">
        <f t="shared" si="2"/>
        <v>0</v>
      </c>
      <c r="L358" s="172">
        <f t="shared" si="2"/>
        <v>1241118854.2899995</v>
      </c>
    </row>
    <row r="359" spans="2:11" ht="10.5" customHeight="1" thickTop="1">
      <c r="B359" s="4"/>
      <c r="C359" s="4"/>
      <c r="D359" s="4"/>
      <c r="E359" s="4"/>
      <c r="F359" s="4"/>
      <c r="G359" s="4"/>
      <c r="H359" s="4"/>
      <c r="I359" s="4"/>
      <c r="J359" s="4"/>
      <c r="K359" s="4"/>
    </row>
    <row r="360" spans="2:11" ht="15.75">
      <c r="B360" s="109" t="s">
        <v>270</v>
      </c>
      <c r="D360" s="4"/>
      <c r="E360" s="4"/>
      <c r="F360" s="4"/>
      <c r="G360" s="4"/>
      <c r="H360" s="4"/>
      <c r="I360" s="4"/>
      <c r="J360" s="4"/>
      <c r="K360" s="4"/>
    </row>
    <row r="361" spans="1:12" ht="15.75">
      <c r="A361" s="162"/>
      <c r="B361" s="109"/>
      <c r="C361" s="4" t="s">
        <v>243</v>
      </c>
      <c r="D361" s="116">
        <v>47892075.619999975</v>
      </c>
      <c r="E361" s="187">
        <v>0.01156973941735409</v>
      </c>
      <c r="F361" s="116">
        <v>0</v>
      </c>
      <c r="G361" s="187">
        <v>0</v>
      </c>
      <c r="H361" s="116">
        <v>0</v>
      </c>
      <c r="I361" s="187">
        <v>0</v>
      </c>
      <c r="J361" s="116">
        <v>0</v>
      </c>
      <c r="K361" s="187">
        <v>0</v>
      </c>
      <c r="L361" s="116">
        <v>47892075.619999975</v>
      </c>
    </row>
    <row r="362" spans="1:12" ht="15">
      <c r="A362" s="164"/>
      <c r="B362" s="4"/>
      <c r="C362" s="4" t="s">
        <v>244</v>
      </c>
      <c r="D362" s="116">
        <v>87187368.63999996</v>
      </c>
      <c r="E362" s="187">
        <v>0.021062673158152627</v>
      </c>
      <c r="F362" s="116">
        <v>0</v>
      </c>
      <c r="G362" s="187">
        <v>0</v>
      </c>
      <c r="H362" s="116">
        <v>0</v>
      </c>
      <c r="I362" s="187">
        <v>0</v>
      </c>
      <c r="J362" s="116">
        <v>0</v>
      </c>
      <c r="K362" s="187">
        <v>0</v>
      </c>
      <c r="L362" s="116">
        <v>87187368.63999996</v>
      </c>
    </row>
    <row r="363" spans="1:12" ht="15">
      <c r="A363" s="164"/>
      <c r="B363" s="4"/>
      <c r="C363" s="4" t="s">
        <v>245</v>
      </c>
      <c r="D363" s="116">
        <v>158539416.91999987</v>
      </c>
      <c r="E363" s="187">
        <v>0.038299858951564424</v>
      </c>
      <c r="F363" s="116">
        <v>106921.63</v>
      </c>
      <c r="G363" s="187">
        <v>2.5830064392994255E-05</v>
      </c>
      <c r="H363" s="116">
        <v>0</v>
      </c>
      <c r="I363" s="187">
        <v>0</v>
      </c>
      <c r="J363" s="116">
        <v>0</v>
      </c>
      <c r="K363" s="187">
        <v>0</v>
      </c>
      <c r="L363" s="116">
        <v>158646338.54999986</v>
      </c>
    </row>
    <row r="364" spans="1:12" ht="15">
      <c r="A364" s="164"/>
      <c r="B364" s="4"/>
      <c r="C364" s="4" t="s">
        <v>246</v>
      </c>
      <c r="D364" s="116">
        <v>341067094.0800004</v>
      </c>
      <c r="E364" s="187">
        <v>0.08239478768157425</v>
      </c>
      <c r="F364" s="116">
        <v>198528.37</v>
      </c>
      <c r="G364" s="187">
        <v>4.7960366681055916E-05</v>
      </c>
      <c r="H364" s="116">
        <v>0</v>
      </c>
      <c r="I364" s="187">
        <v>0</v>
      </c>
      <c r="J364" s="116">
        <v>0</v>
      </c>
      <c r="K364" s="187">
        <v>0</v>
      </c>
      <c r="L364" s="116">
        <v>341265622.4500004</v>
      </c>
    </row>
    <row r="365" spans="1:12" ht="15">
      <c r="A365" s="162"/>
      <c r="B365" s="4"/>
      <c r="C365" s="4" t="s">
        <v>247</v>
      </c>
      <c r="D365" s="116">
        <v>285034995.15999997</v>
      </c>
      <c r="E365" s="187">
        <v>0.0688585862303035</v>
      </c>
      <c r="F365" s="116">
        <v>133131.87</v>
      </c>
      <c r="G365" s="187">
        <v>3.216191873299855E-05</v>
      </c>
      <c r="H365" s="116">
        <v>0</v>
      </c>
      <c r="I365" s="187">
        <v>0</v>
      </c>
      <c r="J365" s="116">
        <v>0</v>
      </c>
      <c r="K365" s="187">
        <v>0</v>
      </c>
      <c r="L365" s="116">
        <v>285168127.03</v>
      </c>
    </row>
    <row r="366" spans="1:12" ht="15">
      <c r="A366" s="162"/>
      <c r="B366" s="4"/>
      <c r="C366" s="4" t="s">
        <v>248</v>
      </c>
      <c r="D366" s="116">
        <v>441414115.00999993</v>
      </c>
      <c r="E366" s="187">
        <v>0.10663656188822476</v>
      </c>
      <c r="F366" s="116">
        <v>867628.46</v>
      </c>
      <c r="G366" s="187">
        <v>0.0002096011722884737</v>
      </c>
      <c r="H366" s="116">
        <v>0</v>
      </c>
      <c r="I366" s="187">
        <v>0</v>
      </c>
      <c r="J366" s="116">
        <v>0</v>
      </c>
      <c r="K366" s="187">
        <v>0</v>
      </c>
      <c r="L366" s="116">
        <v>442281743.4699999</v>
      </c>
    </row>
    <row r="367" spans="1:12" ht="15">
      <c r="A367" s="162"/>
      <c r="B367" s="4"/>
      <c r="C367" s="4" t="s">
        <v>249</v>
      </c>
      <c r="D367" s="116">
        <v>611925554.7500021</v>
      </c>
      <c r="E367" s="187">
        <v>0.14782861506050074</v>
      </c>
      <c r="F367" s="116">
        <v>645997.15</v>
      </c>
      <c r="G367" s="187">
        <v>0.00015605961097105205</v>
      </c>
      <c r="H367" s="116">
        <v>0</v>
      </c>
      <c r="I367" s="187">
        <v>0</v>
      </c>
      <c r="J367" s="116">
        <v>0</v>
      </c>
      <c r="K367" s="187">
        <v>0</v>
      </c>
      <c r="L367" s="116">
        <v>612571551.9000021</v>
      </c>
    </row>
    <row r="368" spans="1:12" ht="15">
      <c r="A368" s="162"/>
      <c r="B368" s="4"/>
      <c r="C368" s="4" t="s">
        <v>250</v>
      </c>
      <c r="D368" s="116">
        <v>1062575625.2799995</v>
      </c>
      <c r="E368" s="187">
        <v>0.2566963936427879</v>
      </c>
      <c r="F368" s="116">
        <v>821965.8600000001</v>
      </c>
      <c r="G368" s="187">
        <v>0.00019857002827812205</v>
      </c>
      <c r="H368" s="116">
        <v>0</v>
      </c>
      <c r="I368" s="187">
        <v>0</v>
      </c>
      <c r="J368" s="116">
        <v>0</v>
      </c>
      <c r="K368" s="187">
        <v>0</v>
      </c>
      <c r="L368" s="116">
        <v>1063397591.1399995</v>
      </c>
    </row>
    <row r="369" spans="1:12" ht="15">
      <c r="A369" s="162"/>
      <c r="B369" s="4"/>
      <c r="C369" s="4" t="s">
        <v>251</v>
      </c>
      <c r="D369" s="116">
        <v>927228225.369999</v>
      </c>
      <c r="E369" s="187">
        <v>0.2239992484991939</v>
      </c>
      <c r="F369" s="116">
        <v>1971963.78</v>
      </c>
      <c r="G369" s="187">
        <v>0.0004763858483830854</v>
      </c>
      <c r="H369" s="116">
        <v>0</v>
      </c>
      <c r="I369" s="187">
        <v>0</v>
      </c>
      <c r="J369" s="116">
        <v>0</v>
      </c>
      <c r="K369" s="187">
        <v>0</v>
      </c>
      <c r="L369" s="116">
        <v>929200189.149999</v>
      </c>
    </row>
    <row r="370" spans="1:12" ht="15">
      <c r="A370" s="162"/>
      <c r="B370" s="4"/>
      <c r="C370" s="4" t="s">
        <v>252</v>
      </c>
      <c r="D370" s="116">
        <v>170866652.93000007</v>
      </c>
      <c r="E370" s="187">
        <v>0.04127786536547658</v>
      </c>
      <c r="F370" s="116">
        <v>539221.99</v>
      </c>
      <c r="G370" s="187">
        <v>0.00013026493071437934</v>
      </c>
      <c r="H370" s="116">
        <v>0</v>
      </c>
      <c r="I370" s="187">
        <v>0</v>
      </c>
      <c r="J370" s="116">
        <v>0</v>
      </c>
      <c r="K370" s="187">
        <v>0</v>
      </c>
      <c r="L370" s="116">
        <v>171405874.92000008</v>
      </c>
    </row>
    <row r="371" spans="1:12" ht="15">
      <c r="A371" s="162"/>
      <c r="B371" s="4"/>
      <c r="C371" s="4" t="s">
        <v>253</v>
      </c>
      <c r="D371" s="116">
        <v>409124.94999999995</v>
      </c>
      <c r="E371" s="187">
        <v>9.883616442510794E-05</v>
      </c>
      <c r="F371" s="116">
        <v>0</v>
      </c>
      <c r="G371" s="187">
        <v>0</v>
      </c>
      <c r="H371" s="116">
        <v>0</v>
      </c>
      <c r="I371" s="187">
        <v>0</v>
      </c>
      <c r="J371" s="116">
        <v>0</v>
      </c>
      <c r="K371" s="187">
        <v>0</v>
      </c>
      <c r="L371" s="116">
        <v>409124.94999999995</v>
      </c>
    </row>
    <row r="372" spans="2:12" ht="16.5" thickBot="1">
      <c r="B372" s="109" t="s">
        <v>271</v>
      </c>
      <c r="C372" s="4"/>
      <c r="D372" s="154">
        <f aca="true" t="shared" si="3" ref="D372:L372">SUM(D361:D371)</f>
        <v>4134140248.710001</v>
      </c>
      <c r="E372" s="188">
        <f t="shared" si="3"/>
        <v>0.998723166059558</v>
      </c>
      <c r="F372" s="154">
        <f t="shared" si="3"/>
        <v>5285359.11</v>
      </c>
      <c r="G372" s="188">
        <f t="shared" si="3"/>
        <v>0.0012768339404421614</v>
      </c>
      <c r="H372" s="154">
        <f t="shared" si="3"/>
        <v>0</v>
      </c>
      <c r="I372" s="188">
        <f t="shared" si="3"/>
        <v>0</v>
      </c>
      <c r="J372" s="154">
        <f t="shared" si="3"/>
        <v>0</v>
      </c>
      <c r="K372" s="153">
        <f t="shared" si="3"/>
        <v>0</v>
      </c>
      <c r="L372" s="154">
        <f t="shared" si="3"/>
        <v>4139425607.8200006</v>
      </c>
    </row>
    <row r="373" spans="2:11" ht="10.5" customHeight="1" thickTop="1">
      <c r="B373" s="4"/>
      <c r="C373" s="4"/>
      <c r="D373" s="4"/>
      <c r="E373" s="4"/>
      <c r="F373" s="4"/>
      <c r="G373" s="4"/>
      <c r="H373" s="4"/>
      <c r="I373" s="4"/>
      <c r="J373" s="4"/>
      <c r="K373" s="4"/>
    </row>
    <row r="374" spans="2:11" ht="15.75">
      <c r="B374" s="109" t="s">
        <v>272</v>
      </c>
      <c r="D374" s="4"/>
      <c r="E374" s="4"/>
      <c r="F374" s="4"/>
      <c r="G374" s="4"/>
      <c r="H374" s="4"/>
      <c r="I374" s="4"/>
      <c r="J374" s="4"/>
      <c r="K374" s="4"/>
    </row>
    <row r="375" spans="1:12" ht="15">
      <c r="A375" s="162"/>
      <c r="B375" s="4"/>
      <c r="C375" s="4" t="s">
        <v>243</v>
      </c>
      <c r="D375" s="113">
        <v>13520483.650000008</v>
      </c>
      <c r="E375" s="175">
        <v>0.009426409608044355</v>
      </c>
      <c r="F375" s="113">
        <v>0</v>
      </c>
      <c r="G375" s="175">
        <v>0</v>
      </c>
      <c r="H375" s="113">
        <v>0</v>
      </c>
      <c r="I375" s="175">
        <v>0</v>
      </c>
      <c r="J375" s="113">
        <v>0</v>
      </c>
      <c r="K375" s="175">
        <v>0</v>
      </c>
      <c r="L375" s="113">
        <v>13520483.650000008</v>
      </c>
    </row>
    <row r="376" spans="1:12" ht="15">
      <c r="A376" s="164"/>
      <c r="B376" s="4"/>
      <c r="C376" s="4" t="s">
        <v>244</v>
      </c>
      <c r="D376" s="113">
        <v>21268443.63</v>
      </c>
      <c r="E376" s="175">
        <v>0.014828246279635242</v>
      </c>
      <c r="F376" s="113">
        <v>0</v>
      </c>
      <c r="G376" s="175">
        <v>0</v>
      </c>
      <c r="H376" s="113">
        <v>0</v>
      </c>
      <c r="I376" s="175">
        <v>0</v>
      </c>
      <c r="J376" s="113">
        <v>0</v>
      </c>
      <c r="K376" s="175">
        <v>0</v>
      </c>
      <c r="L376" s="113">
        <v>21268443.63</v>
      </c>
    </row>
    <row r="377" spans="1:12" ht="15">
      <c r="A377" s="164"/>
      <c r="B377" s="4"/>
      <c r="C377" s="4" t="s">
        <v>245</v>
      </c>
      <c r="D377" s="113">
        <v>36020105.960000016</v>
      </c>
      <c r="E377" s="175">
        <v>0.025113027144122887</v>
      </c>
      <c r="F377" s="113">
        <v>0</v>
      </c>
      <c r="G377" s="175">
        <v>0</v>
      </c>
      <c r="H377" s="113">
        <v>0</v>
      </c>
      <c r="I377" s="175">
        <v>0</v>
      </c>
      <c r="J377" s="113">
        <v>0</v>
      </c>
      <c r="K377" s="175">
        <v>0</v>
      </c>
      <c r="L377" s="113">
        <v>36020105.960000016</v>
      </c>
    </row>
    <row r="378" spans="1:12" ht="15">
      <c r="A378" s="164"/>
      <c r="B378" s="4"/>
      <c r="C378" s="4" t="s">
        <v>246</v>
      </c>
      <c r="D378" s="113">
        <v>78501976.34999992</v>
      </c>
      <c r="E378" s="175">
        <v>0.05473116223295085</v>
      </c>
      <c r="F378" s="113">
        <v>0</v>
      </c>
      <c r="G378" s="175">
        <v>0</v>
      </c>
      <c r="H378" s="113">
        <v>0</v>
      </c>
      <c r="I378" s="175">
        <v>0</v>
      </c>
      <c r="J378" s="113">
        <v>0</v>
      </c>
      <c r="K378" s="175">
        <v>0</v>
      </c>
      <c r="L378" s="113">
        <v>78501976.34999992</v>
      </c>
    </row>
    <row r="379" spans="1:12" ht="15">
      <c r="A379" s="162"/>
      <c r="B379" s="4"/>
      <c r="C379" s="4" t="s">
        <v>247</v>
      </c>
      <c r="D379" s="113">
        <v>63296844.49999996</v>
      </c>
      <c r="E379" s="175">
        <v>0.044130224820299886</v>
      </c>
      <c r="F379" s="113">
        <v>0</v>
      </c>
      <c r="G379" s="175">
        <v>0</v>
      </c>
      <c r="H379" s="113">
        <v>0</v>
      </c>
      <c r="I379" s="175">
        <v>0</v>
      </c>
      <c r="J379" s="113">
        <v>0</v>
      </c>
      <c r="K379" s="175">
        <v>0</v>
      </c>
      <c r="L379" s="113">
        <v>63296844.49999996</v>
      </c>
    </row>
    <row r="380" spans="1:12" ht="15">
      <c r="A380" s="162"/>
      <c r="B380" s="4"/>
      <c r="C380" s="4" t="s">
        <v>248</v>
      </c>
      <c r="D380" s="113">
        <v>98823675.37000002</v>
      </c>
      <c r="E380" s="175">
        <v>0.06889934318363115</v>
      </c>
      <c r="F380" s="113">
        <v>155311.14</v>
      </c>
      <c r="G380" s="175">
        <v>0.00010828210441512728</v>
      </c>
      <c r="H380" s="113">
        <v>0</v>
      </c>
      <c r="I380" s="175">
        <v>0</v>
      </c>
      <c r="J380" s="113">
        <v>0</v>
      </c>
      <c r="K380" s="175">
        <v>0</v>
      </c>
      <c r="L380" s="113">
        <v>98978986.51000002</v>
      </c>
    </row>
    <row r="381" spans="1:12" ht="15">
      <c r="A381" s="162"/>
      <c r="B381" s="4"/>
      <c r="C381" s="4" t="s">
        <v>249</v>
      </c>
      <c r="D381" s="113">
        <v>178751484.49999994</v>
      </c>
      <c r="E381" s="175">
        <v>0.12462458848082628</v>
      </c>
      <c r="F381" s="113">
        <v>540011.1</v>
      </c>
      <c r="G381" s="175">
        <v>0.0003764928794903426</v>
      </c>
      <c r="H381" s="113">
        <v>0</v>
      </c>
      <c r="I381" s="175">
        <v>0</v>
      </c>
      <c r="J381" s="113">
        <v>0</v>
      </c>
      <c r="K381" s="175">
        <v>0</v>
      </c>
      <c r="L381" s="113">
        <v>179291495.59999993</v>
      </c>
    </row>
    <row r="382" spans="1:12" ht="15">
      <c r="A382" s="162"/>
      <c r="B382" s="4"/>
      <c r="C382" s="4" t="s">
        <v>250</v>
      </c>
      <c r="D382" s="113">
        <v>348676810.12999976</v>
      </c>
      <c r="E382" s="175">
        <v>0.2430956257331582</v>
      </c>
      <c r="F382" s="113">
        <v>432356.2</v>
      </c>
      <c r="G382" s="175">
        <v>0.00030143645325716913</v>
      </c>
      <c r="H382" s="113">
        <v>0</v>
      </c>
      <c r="I382" s="175">
        <v>0</v>
      </c>
      <c r="J382" s="113">
        <v>0</v>
      </c>
      <c r="K382" s="175">
        <v>0</v>
      </c>
      <c r="L382" s="113">
        <v>349109166.32999974</v>
      </c>
    </row>
    <row r="383" spans="1:12" ht="15">
      <c r="A383" s="162"/>
      <c r="B383" s="4"/>
      <c r="C383" s="4" t="s">
        <v>251</v>
      </c>
      <c r="D383" s="113">
        <v>435463567.5100004</v>
      </c>
      <c r="E383" s="175">
        <v>0.30360289343122254</v>
      </c>
      <c r="F383" s="113">
        <v>953996.29</v>
      </c>
      <c r="G383" s="175">
        <v>0.0006651211618524211</v>
      </c>
      <c r="H383" s="113">
        <v>141028.55</v>
      </c>
      <c r="I383" s="175">
        <v>9.832435829531607E-05</v>
      </c>
      <c r="J383" s="113">
        <v>0</v>
      </c>
      <c r="K383" s="175">
        <v>0</v>
      </c>
      <c r="L383" s="113">
        <v>436558592.35000044</v>
      </c>
    </row>
    <row r="384" spans="1:12" ht="15">
      <c r="A384" s="162"/>
      <c r="B384" s="4"/>
      <c r="C384" s="4" t="s">
        <v>252</v>
      </c>
      <c r="D384" s="113">
        <v>150946913.1600002</v>
      </c>
      <c r="E384" s="175">
        <v>0.10523938857143339</v>
      </c>
      <c r="F384" s="113">
        <v>0</v>
      </c>
      <c r="G384" s="175">
        <v>0</v>
      </c>
      <c r="H384" s="113">
        <v>0</v>
      </c>
      <c r="I384" s="175">
        <v>0</v>
      </c>
      <c r="J384" s="113">
        <v>0</v>
      </c>
      <c r="K384" s="175">
        <v>0</v>
      </c>
      <c r="L384" s="113">
        <v>150946913.1600002</v>
      </c>
    </row>
    <row r="385" spans="1:12" ht="15">
      <c r="A385" s="162"/>
      <c r="B385" s="4"/>
      <c r="C385" s="4" t="s">
        <v>253</v>
      </c>
      <c r="D385" s="113">
        <v>6826548.629999999</v>
      </c>
      <c r="E385" s="175">
        <v>0.004759433557364938</v>
      </c>
      <c r="F385" s="113">
        <v>0</v>
      </c>
      <c r="G385" s="175">
        <v>0</v>
      </c>
      <c r="H385" s="113">
        <v>0</v>
      </c>
      <c r="I385" s="175">
        <v>0</v>
      </c>
      <c r="J385" s="113">
        <v>0</v>
      </c>
      <c r="K385" s="175">
        <v>0</v>
      </c>
      <c r="L385" s="113">
        <v>6826548.629999999</v>
      </c>
    </row>
    <row r="386" spans="2:12" ht="16.5" thickBot="1">
      <c r="B386" s="109" t="s">
        <v>273</v>
      </c>
      <c r="C386" s="4"/>
      <c r="D386" s="172">
        <f aca="true" t="shared" si="4" ref="D386:L386">SUM(D375:D385)</f>
        <v>1432096853.3900003</v>
      </c>
      <c r="E386" s="186">
        <f t="shared" si="4"/>
        <v>0.9984503430426898</v>
      </c>
      <c r="F386" s="172">
        <f t="shared" si="4"/>
        <v>2081674.73</v>
      </c>
      <c r="G386" s="186">
        <f t="shared" si="4"/>
        <v>0.00145133259901506</v>
      </c>
      <c r="H386" s="172">
        <f t="shared" si="4"/>
        <v>141028.55</v>
      </c>
      <c r="I386" s="186">
        <f t="shared" si="4"/>
        <v>9.832435829531607E-05</v>
      </c>
      <c r="J386" s="172">
        <f t="shared" si="4"/>
        <v>0</v>
      </c>
      <c r="K386" s="177">
        <f t="shared" si="4"/>
        <v>0</v>
      </c>
      <c r="L386" s="172">
        <f t="shared" si="4"/>
        <v>1434319556.67</v>
      </c>
    </row>
    <row r="387" spans="2:11" ht="10.5" customHeight="1" thickTop="1">
      <c r="B387" s="4"/>
      <c r="C387" s="4"/>
      <c r="D387" s="4"/>
      <c r="E387" s="4"/>
      <c r="F387" s="4"/>
      <c r="G387" s="4"/>
      <c r="H387" s="4"/>
      <c r="I387" s="4"/>
      <c r="J387" s="4"/>
      <c r="K387" s="4"/>
    </row>
    <row r="388" spans="2:11" ht="15.75">
      <c r="B388" s="109" t="s">
        <v>274</v>
      </c>
      <c r="D388" s="4"/>
      <c r="E388" s="4"/>
      <c r="F388" s="4"/>
      <c r="G388" s="4"/>
      <c r="H388" s="4"/>
      <c r="I388" s="4"/>
      <c r="J388" s="4"/>
      <c r="K388" s="4"/>
    </row>
    <row r="389" spans="1:12" ht="15.75">
      <c r="A389" s="162"/>
      <c r="B389" s="109"/>
      <c r="C389" s="4" t="s">
        <v>243</v>
      </c>
      <c r="D389" s="113">
        <v>5724892.850000001</v>
      </c>
      <c r="E389" s="175">
        <v>0.007169481245435863</v>
      </c>
      <c r="F389" s="113">
        <v>0</v>
      </c>
      <c r="G389" s="175">
        <v>0</v>
      </c>
      <c r="H389" s="113">
        <v>0</v>
      </c>
      <c r="I389" s="175">
        <v>0</v>
      </c>
      <c r="J389" s="113">
        <v>0</v>
      </c>
      <c r="K389" s="175">
        <v>0</v>
      </c>
      <c r="L389" s="113">
        <v>5724892.850000001</v>
      </c>
    </row>
    <row r="390" spans="1:12" ht="15">
      <c r="A390" s="164"/>
      <c r="B390" s="4"/>
      <c r="C390" s="4" t="s">
        <v>244</v>
      </c>
      <c r="D390" s="113">
        <v>9233964.379999997</v>
      </c>
      <c r="E390" s="175">
        <v>0.01156401284321553</v>
      </c>
      <c r="F390" s="113">
        <v>0</v>
      </c>
      <c r="G390" s="175">
        <v>0</v>
      </c>
      <c r="H390" s="113">
        <v>0</v>
      </c>
      <c r="I390" s="175">
        <v>0</v>
      </c>
      <c r="J390" s="113">
        <v>0</v>
      </c>
      <c r="K390" s="175">
        <v>0</v>
      </c>
      <c r="L390" s="113">
        <v>9233964.379999997</v>
      </c>
    </row>
    <row r="391" spans="1:12" ht="15">
      <c r="A391" s="164"/>
      <c r="B391" s="4"/>
      <c r="C391" s="4" t="s">
        <v>245</v>
      </c>
      <c r="D391" s="113">
        <v>18635049.45</v>
      </c>
      <c r="E391" s="175">
        <v>0.023337316704459345</v>
      </c>
      <c r="F391" s="113">
        <v>0</v>
      </c>
      <c r="G391" s="175">
        <v>0</v>
      </c>
      <c r="H391" s="113">
        <v>0</v>
      </c>
      <c r="I391" s="175">
        <v>0</v>
      </c>
      <c r="J391" s="113">
        <v>0</v>
      </c>
      <c r="K391" s="175">
        <v>0</v>
      </c>
      <c r="L391" s="113">
        <v>18635049.45</v>
      </c>
    </row>
    <row r="392" spans="1:12" ht="15">
      <c r="A392" s="164"/>
      <c r="B392" s="4"/>
      <c r="C392" s="4" t="s">
        <v>246</v>
      </c>
      <c r="D392" s="113">
        <v>36654683.59000001</v>
      </c>
      <c r="E392" s="175">
        <v>0.04590392753916621</v>
      </c>
      <c r="F392" s="113">
        <v>0</v>
      </c>
      <c r="G392" s="175">
        <v>0</v>
      </c>
      <c r="H392" s="113">
        <v>0</v>
      </c>
      <c r="I392" s="175">
        <v>0</v>
      </c>
      <c r="J392" s="113">
        <v>0</v>
      </c>
      <c r="K392" s="175">
        <v>0</v>
      </c>
      <c r="L392" s="113">
        <v>36654683.59000001</v>
      </c>
    </row>
    <row r="393" spans="1:12" ht="15">
      <c r="A393" s="162"/>
      <c r="B393" s="4"/>
      <c r="C393" s="4" t="s">
        <v>247</v>
      </c>
      <c r="D393" s="113">
        <v>29769358.110000007</v>
      </c>
      <c r="E393" s="175">
        <v>0.03728119639100477</v>
      </c>
      <c r="F393" s="113">
        <v>0</v>
      </c>
      <c r="G393" s="175">
        <v>0</v>
      </c>
      <c r="H393" s="113">
        <v>0</v>
      </c>
      <c r="I393" s="175">
        <v>0</v>
      </c>
      <c r="J393" s="113">
        <v>0</v>
      </c>
      <c r="K393" s="175">
        <v>0</v>
      </c>
      <c r="L393" s="113">
        <v>29769358.110000007</v>
      </c>
    </row>
    <row r="394" spans="1:12" ht="15">
      <c r="A394" s="162"/>
      <c r="B394" s="4"/>
      <c r="C394" s="4" t="s">
        <v>248</v>
      </c>
      <c r="D394" s="113">
        <v>45040918.92999999</v>
      </c>
      <c r="E394" s="175">
        <v>0.05640629999665968</v>
      </c>
      <c r="F394" s="113">
        <v>0</v>
      </c>
      <c r="G394" s="175">
        <v>0</v>
      </c>
      <c r="H394" s="113">
        <v>0</v>
      </c>
      <c r="I394" s="175">
        <v>0</v>
      </c>
      <c r="J394" s="113">
        <v>0</v>
      </c>
      <c r="K394" s="175">
        <v>0</v>
      </c>
      <c r="L394" s="113">
        <v>45040918.92999999</v>
      </c>
    </row>
    <row r="395" spans="1:12" ht="15">
      <c r="A395" s="162"/>
      <c r="B395" s="4"/>
      <c r="C395" s="4" t="s">
        <v>249</v>
      </c>
      <c r="D395" s="113">
        <v>74668785.24000005</v>
      </c>
      <c r="E395" s="175">
        <v>0.09351030131466277</v>
      </c>
      <c r="F395" s="113">
        <v>210716.52</v>
      </c>
      <c r="G395" s="175">
        <v>0.0002638875831961659</v>
      </c>
      <c r="H395" s="113">
        <v>0</v>
      </c>
      <c r="I395" s="175">
        <v>0</v>
      </c>
      <c r="J395" s="113">
        <v>0</v>
      </c>
      <c r="K395" s="175">
        <v>0</v>
      </c>
      <c r="L395" s="113">
        <v>74879501.76000005</v>
      </c>
    </row>
    <row r="396" spans="1:12" ht="15">
      <c r="A396" s="162"/>
      <c r="B396" s="4"/>
      <c r="C396" s="4" t="s">
        <v>250</v>
      </c>
      <c r="D396" s="113">
        <v>118396954.95999989</v>
      </c>
      <c r="E396" s="175">
        <v>0.14827260008935078</v>
      </c>
      <c r="F396" s="113">
        <v>1017766.95</v>
      </c>
      <c r="G396" s="175">
        <v>0.0012745847392147188</v>
      </c>
      <c r="H396" s="113">
        <v>0</v>
      </c>
      <c r="I396" s="175">
        <v>0</v>
      </c>
      <c r="J396" s="113">
        <v>0</v>
      </c>
      <c r="K396" s="175">
        <v>0</v>
      </c>
      <c r="L396" s="113">
        <v>119414721.90999989</v>
      </c>
    </row>
    <row r="397" spans="1:12" ht="15">
      <c r="A397" s="162"/>
      <c r="B397" s="4"/>
      <c r="C397" s="4" t="s">
        <v>251</v>
      </c>
      <c r="D397" s="113">
        <v>203337074.3399998</v>
      </c>
      <c r="E397" s="175">
        <v>0.2546460482631437</v>
      </c>
      <c r="F397" s="113">
        <v>547946.89</v>
      </c>
      <c r="G397" s="175">
        <v>0.000686212834769459</v>
      </c>
      <c r="H397" s="113">
        <v>0</v>
      </c>
      <c r="I397" s="175">
        <v>0</v>
      </c>
      <c r="J397" s="113">
        <v>0</v>
      </c>
      <c r="K397" s="175">
        <v>0</v>
      </c>
      <c r="L397" s="113">
        <v>203885021.22999978</v>
      </c>
    </row>
    <row r="398" spans="1:12" ht="15">
      <c r="A398" s="162"/>
      <c r="B398" s="4"/>
      <c r="C398" s="4" t="s">
        <v>252</v>
      </c>
      <c r="D398" s="113">
        <v>254455929.33999977</v>
      </c>
      <c r="E398" s="175">
        <v>0.3186639577355725</v>
      </c>
      <c r="F398" s="113">
        <v>643245.72</v>
      </c>
      <c r="G398" s="175">
        <v>0.0008055588543891939</v>
      </c>
      <c r="H398" s="113">
        <v>171371.03</v>
      </c>
      <c r="I398" s="175">
        <v>0.00021461386575925633</v>
      </c>
      <c r="J398" s="113">
        <v>0</v>
      </c>
      <c r="K398" s="175">
        <v>0</v>
      </c>
      <c r="L398" s="113">
        <v>255270546.08999977</v>
      </c>
    </row>
    <row r="399" spans="1:12" ht="15">
      <c r="A399" s="162"/>
      <c r="B399" s="4"/>
      <c r="C399" s="4" t="s">
        <v>253</v>
      </c>
      <c r="D399" s="113">
        <v>0</v>
      </c>
      <c r="E399" s="175">
        <v>0</v>
      </c>
      <c r="F399" s="113">
        <v>0</v>
      </c>
      <c r="G399" s="175">
        <v>0</v>
      </c>
      <c r="H399" s="113">
        <v>0</v>
      </c>
      <c r="I399" s="175">
        <v>0</v>
      </c>
      <c r="J399" s="113">
        <v>0</v>
      </c>
      <c r="K399" s="175">
        <v>0</v>
      </c>
      <c r="L399" s="113">
        <v>0</v>
      </c>
    </row>
    <row r="400" spans="2:12" ht="16.5" thickBot="1">
      <c r="B400" s="109" t="s">
        <v>275</v>
      </c>
      <c r="C400" s="4"/>
      <c r="D400" s="172">
        <f aca="true" t="shared" si="5" ref="D400:L400">SUM(D389:D399)</f>
        <v>795917611.1899996</v>
      </c>
      <c r="E400" s="186">
        <f t="shared" si="5"/>
        <v>0.9967551421226712</v>
      </c>
      <c r="F400" s="172">
        <f t="shared" si="5"/>
        <v>2419676.08</v>
      </c>
      <c r="G400" s="186">
        <f t="shared" si="5"/>
        <v>0.003030244011569538</v>
      </c>
      <c r="H400" s="172">
        <f t="shared" si="5"/>
        <v>171371.03</v>
      </c>
      <c r="I400" s="186">
        <f t="shared" si="5"/>
        <v>0.00021461386575925633</v>
      </c>
      <c r="J400" s="172">
        <f t="shared" si="5"/>
        <v>0</v>
      </c>
      <c r="K400" s="186">
        <f t="shared" si="5"/>
        <v>0</v>
      </c>
      <c r="L400" s="172">
        <f t="shared" si="5"/>
        <v>798508658.2999996</v>
      </c>
    </row>
    <row r="401" spans="2:11" ht="10.5" customHeight="1" thickTop="1">
      <c r="B401" s="4"/>
      <c r="C401" s="4"/>
      <c r="D401" s="4"/>
      <c r="E401" s="4"/>
      <c r="F401" s="4"/>
      <c r="G401" s="4"/>
      <c r="H401" s="4"/>
      <c r="I401" s="4"/>
      <c r="J401" s="4"/>
      <c r="K401" s="4"/>
    </row>
    <row r="402" spans="2:11" ht="15.75">
      <c r="B402" s="109" t="s">
        <v>276</v>
      </c>
      <c r="D402" s="4"/>
      <c r="E402" s="4"/>
      <c r="F402" s="4"/>
      <c r="G402" s="4"/>
      <c r="H402" s="4"/>
      <c r="I402" s="4"/>
      <c r="J402" s="4"/>
      <c r="K402" s="4"/>
    </row>
    <row r="403" spans="1:12" ht="15.75">
      <c r="A403" s="162"/>
      <c r="B403" s="109"/>
      <c r="C403" s="4" t="s">
        <v>243</v>
      </c>
      <c r="D403" s="113">
        <v>816913.8500000001</v>
      </c>
      <c r="E403" s="175">
        <v>0.0035175681227806654</v>
      </c>
      <c r="F403" s="113">
        <v>0</v>
      </c>
      <c r="G403" s="175">
        <v>0</v>
      </c>
      <c r="H403" s="113">
        <v>0</v>
      </c>
      <c r="I403" s="175">
        <v>0</v>
      </c>
      <c r="J403" s="113">
        <v>0</v>
      </c>
      <c r="K403" s="175">
        <v>0</v>
      </c>
      <c r="L403" s="113">
        <v>816913.8500000001</v>
      </c>
    </row>
    <row r="404" spans="1:12" ht="15">
      <c r="A404" s="164"/>
      <c r="B404" s="4"/>
      <c r="C404" s="4" t="s">
        <v>244</v>
      </c>
      <c r="D404" s="113">
        <v>1497819.6900000002</v>
      </c>
      <c r="E404" s="175">
        <v>0.006449496229274627</v>
      </c>
      <c r="F404" s="113">
        <v>0</v>
      </c>
      <c r="G404" s="175">
        <v>0</v>
      </c>
      <c r="H404" s="113">
        <v>0</v>
      </c>
      <c r="I404" s="175">
        <v>0</v>
      </c>
      <c r="J404" s="113">
        <v>0</v>
      </c>
      <c r="K404" s="175">
        <v>0</v>
      </c>
      <c r="L404" s="113">
        <v>1497819.6900000002</v>
      </c>
    </row>
    <row r="405" spans="1:12" ht="15">
      <c r="A405" s="164"/>
      <c r="B405" s="4"/>
      <c r="C405" s="4" t="s">
        <v>245</v>
      </c>
      <c r="D405" s="113">
        <v>2036622.0199999996</v>
      </c>
      <c r="E405" s="175">
        <v>0.008769537565932031</v>
      </c>
      <c r="F405" s="113">
        <v>0</v>
      </c>
      <c r="G405" s="175">
        <v>0</v>
      </c>
      <c r="H405" s="113">
        <v>0</v>
      </c>
      <c r="I405" s="175">
        <v>0</v>
      </c>
      <c r="J405" s="113">
        <v>0</v>
      </c>
      <c r="K405" s="175">
        <v>0</v>
      </c>
      <c r="L405" s="113">
        <v>2036622.0199999996</v>
      </c>
    </row>
    <row r="406" spans="1:12" ht="15">
      <c r="A406" s="164"/>
      <c r="B406" s="4"/>
      <c r="C406" s="4" t="s">
        <v>246</v>
      </c>
      <c r="D406" s="113">
        <v>7780552.119999999</v>
      </c>
      <c r="E406" s="175">
        <v>0.033502458202839286</v>
      </c>
      <c r="F406" s="113">
        <v>0</v>
      </c>
      <c r="G406" s="175">
        <v>0</v>
      </c>
      <c r="H406" s="113">
        <v>0</v>
      </c>
      <c r="I406" s="175">
        <v>0</v>
      </c>
      <c r="J406" s="113">
        <v>0</v>
      </c>
      <c r="K406" s="175">
        <v>0</v>
      </c>
      <c r="L406" s="113">
        <v>7780552.119999999</v>
      </c>
    </row>
    <row r="407" spans="1:12" ht="15">
      <c r="A407" s="162"/>
      <c r="B407" s="4"/>
      <c r="C407" s="4" t="s">
        <v>247</v>
      </c>
      <c r="D407" s="113">
        <v>7265918.470000001</v>
      </c>
      <c r="E407" s="175">
        <v>0.03128648534089031</v>
      </c>
      <c r="F407" s="113">
        <v>0</v>
      </c>
      <c r="G407" s="175">
        <v>0</v>
      </c>
      <c r="H407" s="113">
        <v>0</v>
      </c>
      <c r="I407" s="175">
        <v>0</v>
      </c>
      <c r="J407" s="113">
        <v>0</v>
      </c>
      <c r="K407" s="175">
        <v>0</v>
      </c>
      <c r="L407" s="113">
        <v>7265918.470000001</v>
      </c>
    </row>
    <row r="408" spans="1:12" ht="15">
      <c r="A408" s="162"/>
      <c r="B408" s="4"/>
      <c r="C408" s="4" t="s">
        <v>248</v>
      </c>
      <c r="D408" s="113">
        <v>11342243.59</v>
      </c>
      <c r="E408" s="175">
        <v>0.04883882736594236</v>
      </c>
      <c r="F408" s="113">
        <v>0</v>
      </c>
      <c r="G408" s="175">
        <v>0</v>
      </c>
      <c r="H408" s="113">
        <v>0</v>
      </c>
      <c r="I408" s="175">
        <v>0</v>
      </c>
      <c r="J408" s="113">
        <v>0</v>
      </c>
      <c r="K408" s="175">
        <v>0</v>
      </c>
      <c r="L408" s="113">
        <v>11342243.59</v>
      </c>
    </row>
    <row r="409" spans="1:12" ht="15">
      <c r="A409" s="162"/>
      <c r="B409" s="4"/>
      <c r="C409" s="4" t="s">
        <v>249</v>
      </c>
      <c r="D409" s="113">
        <v>19587164.43</v>
      </c>
      <c r="E409" s="175">
        <v>0.08434082151334724</v>
      </c>
      <c r="F409" s="113">
        <v>84418.86</v>
      </c>
      <c r="G409" s="175">
        <v>0.000363501109569245</v>
      </c>
      <c r="H409" s="113">
        <v>0</v>
      </c>
      <c r="I409" s="175">
        <v>0</v>
      </c>
      <c r="J409" s="113">
        <v>0</v>
      </c>
      <c r="K409" s="175">
        <v>0</v>
      </c>
      <c r="L409" s="113">
        <v>19671583.29</v>
      </c>
    </row>
    <row r="410" spans="1:12" ht="15">
      <c r="A410" s="162"/>
      <c r="B410" s="4"/>
      <c r="C410" s="4" t="s">
        <v>250</v>
      </c>
      <c r="D410" s="113">
        <v>30593932.679999992</v>
      </c>
      <c r="E410" s="175">
        <v>0.13173511790217</v>
      </c>
      <c r="F410" s="113">
        <v>0</v>
      </c>
      <c r="G410" s="175">
        <v>0</v>
      </c>
      <c r="H410" s="113">
        <v>0</v>
      </c>
      <c r="I410" s="175">
        <v>0</v>
      </c>
      <c r="J410" s="113">
        <v>0</v>
      </c>
      <c r="K410" s="175">
        <v>0</v>
      </c>
      <c r="L410" s="113">
        <v>30593932.679999992</v>
      </c>
    </row>
    <row r="411" spans="1:12" ht="15">
      <c r="A411" s="162"/>
      <c r="B411" s="4"/>
      <c r="C411" s="4" t="s">
        <v>251</v>
      </c>
      <c r="D411" s="113">
        <v>52371208.13000001</v>
      </c>
      <c r="E411" s="175">
        <v>0.22550638879436263</v>
      </c>
      <c r="F411" s="113">
        <v>144054.71</v>
      </c>
      <c r="G411" s="175">
        <v>0.0006202884867632163</v>
      </c>
      <c r="H411" s="113">
        <v>0</v>
      </c>
      <c r="I411" s="175">
        <v>0</v>
      </c>
      <c r="J411" s="113">
        <v>0</v>
      </c>
      <c r="K411" s="175">
        <v>0</v>
      </c>
      <c r="L411" s="113">
        <v>52515262.84000001</v>
      </c>
    </row>
    <row r="412" spans="1:12" ht="15">
      <c r="A412" s="162"/>
      <c r="B412" s="4"/>
      <c r="C412" s="4" t="s">
        <v>252</v>
      </c>
      <c r="D412" s="113">
        <v>75543559.42000008</v>
      </c>
      <c r="E412" s="175">
        <v>0.3252847488106357</v>
      </c>
      <c r="F412" s="113">
        <v>246736.98</v>
      </c>
      <c r="G412" s="175">
        <v>0.001062430433220309</v>
      </c>
      <c r="H412" s="113">
        <v>0</v>
      </c>
      <c r="I412" s="175">
        <v>0</v>
      </c>
      <c r="J412" s="113">
        <v>0</v>
      </c>
      <c r="K412" s="175">
        <v>0</v>
      </c>
      <c r="L412" s="113">
        <v>75790296.40000008</v>
      </c>
    </row>
    <row r="413" spans="1:12" ht="15">
      <c r="A413" s="162"/>
      <c r="B413" s="4"/>
      <c r="C413" s="4" t="s">
        <v>253</v>
      </c>
      <c r="D413" s="113">
        <v>22927100.760000013</v>
      </c>
      <c r="E413" s="175">
        <v>0.09872233012227226</v>
      </c>
      <c r="F413" s="113">
        <v>0</v>
      </c>
      <c r="G413" s="175">
        <v>0</v>
      </c>
      <c r="H413" s="113">
        <v>0</v>
      </c>
      <c r="I413" s="175">
        <v>0</v>
      </c>
      <c r="J413" s="113">
        <v>0</v>
      </c>
      <c r="K413" s="175">
        <v>0</v>
      </c>
      <c r="L413" s="113">
        <v>22927100.760000013</v>
      </c>
    </row>
    <row r="414" spans="2:12" ht="16.5" thickBot="1">
      <c r="B414" s="109" t="s">
        <v>277</v>
      </c>
      <c r="C414" s="4"/>
      <c r="D414" s="172">
        <f aca="true" t="shared" si="6" ref="D414:L414">SUM(D403:D413)</f>
        <v>231763035.16000012</v>
      </c>
      <c r="E414" s="186">
        <f t="shared" si="6"/>
        <v>0.9979537799704471</v>
      </c>
      <c r="F414" s="172">
        <f t="shared" si="6"/>
        <v>475210.55000000005</v>
      </c>
      <c r="G414" s="186">
        <f t="shared" si="6"/>
        <v>0.0020462200295527705</v>
      </c>
      <c r="H414" s="172">
        <f t="shared" si="6"/>
        <v>0</v>
      </c>
      <c r="I414" s="186">
        <f t="shared" si="6"/>
        <v>0</v>
      </c>
      <c r="J414" s="172">
        <f t="shared" si="6"/>
        <v>0</v>
      </c>
      <c r="K414" s="177">
        <f t="shared" si="6"/>
        <v>0</v>
      </c>
      <c r="L414" s="172">
        <f t="shared" si="6"/>
        <v>232238245.71000013</v>
      </c>
    </row>
    <row r="415" spans="2:11" ht="10.5" customHeight="1" thickTop="1">
      <c r="B415" s="109"/>
      <c r="C415" s="4"/>
      <c r="D415" s="4"/>
      <c r="E415" s="4"/>
      <c r="F415" s="4"/>
      <c r="G415" s="4"/>
      <c r="H415" s="4"/>
      <c r="I415" s="4"/>
      <c r="J415" s="4"/>
      <c r="K415" s="4"/>
    </row>
    <row r="416" spans="2:11" ht="15.75">
      <c r="B416" s="109" t="s">
        <v>230</v>
      </c>
      <c r="D416" s="4"/>
      <c r="E416" s="4"/>
      <c r="F416" s="4"/>
      <c r="G416" s="4"/>
      <c r="H416" s="4"/>
      <c r="I416" s="4"/>
      <c r="J416" s="4"/>
      <c r="K416" s="4"/>
    </row>
    <row r="417" spans="1:12" ht="15">
      <c r="A417" s="162"/>
      <c r="B417" s="4"/>
      <c r="C417" s="4" t="s">
        <v>243</v>
      </c>
      <c r="D417" s="113">
        <v>0</v>
      </c>
      <c r="E417" s="175">
        <v>0</v>
      </c>
      <c r="F417" s="113">
        <v>0</v>
      </c>
      <c r="G417" s="175">
        <v>0</v>
      </c>
      <c r="H417" s="113">
        <v>0</v>
      </c>
      <c r="I417" s="175">
        <v>0</v>
      </c>
      <c r="J417" s="113">
        <v>0</v>
      </c>
      <c r="K417" s="175">
        <v>0</v>
      </c>
      <c r="L417" s="113">
        <v>0</v>
      </c>
    </row>
    <row r="418" spans="1:12" ht="15">
      <c r="A418" s="164"/>
      <c r="B418" s="4"/>
      <c r="C418" s="4" t="s">
        <v>244</v>
      </c>
      <c r="D418" s="113">
        <v>0</v>
      </c>
      <c r="E418" s="175">
        <v>0</v>
      </c>
      <c r="F418" s="113">
        <v>0</v>
      </c>
      <c r="G418" s="175">
        <v>0</v>
      </c>
      <c r="H418" s="113">
        <v>0</v>
      </c>
      <c r="I418" s="175">
        <v>0</v>
      </c>
      <c r="J418" s="113">
        <v>0</v>
      </c>
      <c r="K418" s="175">
        <v>0</v>
      </c>
      <c r="L418" s="113">
        <v>0</v>
      </c>
    </row>
    <row r="419" spans="1:12" ht="15">
      <c r="A419" s="164"/>
      <c r="B419" s="4"/>
      <c r="C419" s="4" t="s">
        <v>245</v>
      </c>
      <c r="D419" s="113">
        <v>0</v>
      </c>
      <c r="E419" s="175">
        <v>0</v>
      </c>
      <c r="F419" s="113">
        <v>0</v>
      </c>
      <c r="G419" s="175">
        <v>0</v>
      </c>
      <c r="H419" s="113">
        <v>0</v>
      </c>
      <c r="I419" s="175">
        <v>0</v>
      </c>
      <c r="J419" s="113">
        <v>0</v>
      </c>
      <c r="K419" s="175">
        <v>0</v>
      </c>
      <c r="L419" s="113">
        <v>0</v>
      </c>
    </row>
    <row r="420" spans="1:12" ht="15">
      <c r="A420" s="164"/>
      <c r="B420" s="4"/>
      <c r="C420" s="4" t="s">
        <v>246</v>
      </c>
      <c r="D420" s="113">
        <v>0</v>
      </c>
      <c r="E420" s="175">
        <v>0</v>
      </c>
      <c r="F420" s="113">
        <v>0</v>
      </c>
      <c r="G420" s="175">
        <v>0</v>
      </c>
      <c r="H420" s="113">
        <v>0</v>
      </c>
      <c r="I420" s="175">
        <v>0</v>
      </c>
      <c r="J420" s="113">
        <v>0</v>
      </c>
      <c r="K420" s="175">
        <v>0</v>
      </c>
      <c r="L420" s="113">
        <v>0</v>
      </c>
    </row>
    <row r="421" spans="1:12" ht="15">
      <c r="A421" s="162"/>
      <c r="B421" s="4"/>
      <c r="C421" s="4" t="s">
        <v>247</v>
      </c>
      <c r="D421" s="113">
        <v>0</v>
      </c>
      <c r="E421" s="175">
        <v>0</v>
      </c>
      <c r="F421" s="113">
        <v>0</v>
      </c>
      <c r="G421" s="175">
        <v>0</v>
      </c>
      <c r="H421" s="113">
        <v>0</v>
      </c>
      <c r="I421" s="175">
        <v>0</v>
      </c>
      <c r="J421" s="113">
        <v>0</v>
      </c>
      <c r="K421" s="175">
        <v>0</v>
      </c>
      <c r="L421" s="113">
        <v>0</v>
      </c>
    </row>
    <row r="422" spans="1:12" ht="15">
      <c r="A422" s="162"/>
      <c r="B422" s="4"/>
      <c r="C422" s="4" t="s">
        <v>248</v>
      </c>
      <c r="D422" s="113">
        <v>0</v>
      </c>
      <c r="E422" s="175">
        <v>0</v>
      </c>
      <c r="F422" s="113">
        <v>0</v>
      </c>
      <c r="G422" s="175">
        <v>0</v>
      </c>
      <c r="H422" s="113">
        <v>0</v>
      </c>
      <c r="I422" s="175">
        <v>0</v>
      </c>
      <c r="J422" s="113">
        <v>0</v>
      </c>
      <c r="K422" s="175">
        <v>0</v>
      </c>
      <c r="L422" s="113">
        <v>0</v>
      </c>
    </row>
    <row r="423" spans="1:12" ht="15">
      <c r="A423" s="162"/>
      <c r="B423" s="4"/>
      <c r="C423" s="4" t="s">
        <v>249</v>
      </c>
      <c r="D423" s="113">
        <v>0</v>
      </c>
      <c r="E423" s="175">
        <v>0</v>
      </c>
      <c r="F423" s="113">
        <v>0</v>
      </c>
      <c r="G423" s="175">
        <v>0</v>
      </c>
      <c r="H423" s="113">
        <v>0</v>
      </c>
      <c r="I423" s="175">
        <v>0</v>
      </c>
      <c r="J423" s="113">
        <v>0</v>
      </c>
      <c r="K423" s="175">
        <v>0</v>
      </c>
      <c r="L423" s="113">
        <v>0</v>
      </c>
    </row>
    <row r="424" spans="1:12" ht="15">
      <c r="A424" s="162"/>
      <c r="B424" s="4"/>
      <c r="C424" s="4" t="s">
        <v>250</v>
      </c>
      <c r="D424" s="113">
        <v>0</v>
      </c>
      <c r="E424" s="175">
        <v>0</v>
      </c>
      <c r="F424" s="113">
        <v>0</v>
      </c>
      <c r="G424" s="175">
        <v>0</v>
      </c>
      <c r="H424" s="113">
        <v>0</v>
      </c>
      <c r="I424" s="175">
        <v>0</v>
      </c>
      <c r="J424" s="113">
        <v>0</v>
      </c>
      <c r="K424" s="175">
        <v>0</v>
      </c>
      <c r="L424" s="113">
        <v>0</v>
      </c>
    </row>
    <row r="425" spans="1:12" ht="15">
      <c r="A425" s="162"/>
      <c r="B425" s="4"/>
      <c r="C425" s="4" t="s">
        <v>251</v>
      </c>
      <c r="D425" s="113">
        <v>0</v>
      </c>
      <c r="E425" s="175">
        <v>0</v>
      </c>
      <c r="F425" s="113">
        <v>0</v>
      </c>
      <c r="G425" s="175">
        <v>0</v>
      </c>
      <c r="H425" s="113">
        <v>0</v>
      </c>
      <c r="I425" s="175">
        <v>0</v>
      </c>
      <c r="J425" s="113">
        <v>0</v>
      </c>
      <c r="K425" s="175">
        <v>0</v>
      </c>
      <c r="L425" s="113">
        <v>0</v>
      </c>
    </row>
    <row r="426" spans="1:12" ht="15">
      <c r="A426" s="162"/>
      <c r="B426" s="4"/>
      <c r="C426" s="4" t="s">
        <v>252</v>
      </c>
      <c r="D426" s="113">
        <v>0</v>
      </c>
      <c r="E426" s="175">
        <v>0</v>
      </c>
      <c r="F426" s="113">
        <v>0</v>
      </c>
      <c r="G426" s="175">
        <v>0</v>
      </c>
      <c r="H426" s="113">
        <v>0</v>
      </c>
      <c r="I426" s="175">
        <v>0</v>
      </c>
      <c r="J426" s="113">
        <v>0</v>
      </c>
      <c r="K426" s="175">
        <v>0</v>
      </c>
      <c r="L426" s="113">
        <v>0</v>
      </c>
    </row>
    <row r="427" spans="1:12" ht="15">
      <c r="A427" s="162"/>
      <c r="B427" s="4"/>
      <c r="C427" s="4" t="s">
        <v>253</v>
      </c>
      <c r="D427" s="113">
        <v>0</v>
      </c>
      <c r="E427" s="175">
        <v>0</v>
      </c>
      <c r="F427" s="113">
        <v>0</v>
      </c>
      <c r="G427" s="175">
        <v>0</v>
      </c>
      <c r="H427" s="113">
        <v>0</v>
      </c>
      <c r="I427" s="175">
        <v>0</v>
      </c>
      <c r="J427" s="113">
        <v>0</v>
      </c>
      <c r="K427" s="175">
        <v>0</v>
      </c>
      <c r="L427" s="113">
        <v>0</v>
      </c>
    </row>
    <row r="428" spans="2:12" ht="16.5" thickBot="1">
      <c r="B428" s="109" t="s">
        <v>278</v>
      </c>
      <c r="D428" s="172">
        <f aca="true" t="shared" si="7" ref="D428:L428">SUM(D417:D427)</f>
        <v>0</v>
      </c>
      <c r="E428" s="186">
        <f t="shared" si="7"/>
        <v>0</v>
      </c>
      <c r="F428" s="172">
        <f t="shared" si="7"/>
        <v>0</v>
      </c>
      <c r="G428" s="186">
        <f t="shared" si="7"/>
        <v>0</v>
      </c>
      <c r="H428" s="172">
        <f t="shared" si="7"/>
        <v>0</v>
      </c>
      <c r="I428" s="186">
        <f t="shared" si="7"/>
        <v>0</v>
      </c>
      <c r="J428" s="172">
        <f t="shared" si="7"/>
        <v>0</v>
      </c>
      <c r="K428" s="186">
        <f t="shared" si="7"/>
        <v>0</v>
      </c>
      <c r="L428" s="172">
        <f t="shared" si="7"/>
        <v>0</v>
      </c>
    </row>
    <row r="429" spans="2:12" ht="9" customHeight="1" thickTop="1">
      <c r="B429" s="180"/>
      <c r="D429" s="182"/>
      <c r="E429" s="183"/>
      <c r="F429" s="182"/>
      <c r="G429" s="183"/>
      <c r="H429" s="182"/>
      <c r="I429" s="180"/>
      <c r="J429" s="182"/>
      <c r="K429" s="183"/>
      <c r="L429" s="182"/>
    </row>
    <row r="430" spans="2:12" ht="14.25" customHeight="1" thickBot="1">
      <c r="B430" s="180"/>
      <c r="D430" s="182"/>
      <c r="E430" s="183"/>
      <c r="F430" s="182"/>
      <c r="G430" s="183"/>
      <c r="H430" s="182"/>
      <c r="I430" s="180"/>
      <c r="J430" s="182"/>
      <c r="K430" s="100" t="s">
        <v>279</v>
      </c>
      <c r="L430" s="189">
        <f>+L358+L372+L386+L400+L414+L428</f>
        <v>7845610922.79</v>
      </c>
    </row>
    <row r="431" spans="2:10" ht="12" customHeight="1" thickTop="1">
      <c r="B431" s="1" t="s">
        <v>254</v>
      </c>
      <c r="D431" s="4"/>
      <c r="E431" s="4"/>
      <c r="F431" s="4"/>
      <c r="G431" s="4"/>
      <c r="H431" s="4"/>
      <c r="I431" s="4"/>
      <c r="J431" s="4"/>
    </row>
    <row r="432" spans="3:11" ht="15">
      <c r="C432"/>
      <c r="D432" s="4"/>
      <c r="E432" s="4"/>
      <c r="F432" s="4"/>
      <c r="G432" s="4"/>
      <c r="H432" s="4"/>
      <c r="I432" s="4"/>
      <c r="J432" s="4"/>
      <c r="K432" s="4"/>
    </row>
    <row r="433" spans="2:11" ht="15">
      <c r="B433" s="4"/>
      <c r="C433"/>
      <c r="D433" s="4"/>
      <c r="E433" s="4"/>
      <c r="F433" s="4"/>
      <c r="G433" s="4"/>
      <c r="H433" s="4"/>
      <c r="I433" s="4"/>
      <c r="J433" s="4"/>
      <c r="K433" s="4"/>
    </row>
    <row r="434" spans="2:11" ht="15">
      <c r="B434" s="4"/>
      <c r="C434"/>
      <c r="D434" s="4"/>
      <c r="E434" s="4"/>
      <c r="F434" s="4"/>
      <c r="G434" s="4"/>
      <c r="H434" s="4"/>
      <c r="I434" s="4"/>
      <c r="J434" s="4"/>
      <c r="K434" s="4"/>
    </row>
    <row r="435" spans="2:12" ht="12.75">
      <c r="B435" s="193"/>
      <c r="C435" s="193"/>
      <c r="D435" s="193"/>
      <c r="E435" s="193"/>
      <c r="F435" s="193"/>
      <c r="G435" s="193"/>
      <c r="H435" s="193"/>
      <c r="I435" s="193"/>
      <c r="J435" s="193"/>
      <c r="K435" s="193"/>
      <c r="L435" s="193"/>
    </row>
    <row r="436" spans="2:11" ht="15" customHeight="1">
      <c r="B436" s="4"/>
      <c r="C436"/>
      <c r="D436" s="4"/>
      <c r="E436" s="4"/>
      <c r="F436" s="4"/>
      <c r="G436" s="4"/>
      <c r="H436" s="4"/>
      <c r="I436" s="4"/>
      <c r="J436" s="4"/>
      <c r="K436" s="4"/>
    </row>
    <row r="437" ht="12.75">
      <c r="C437"/>
    </row>
    <row r="440" spans="2:12" ht="18">
      <c r="B440" s="10" t="s">
        <v>280</v>
      </c>
      <c r="C440" s="10"/>
      <c r="D440" s="10"/>
      <c r="E440" s="10"/>
      <c r="F440" s="10"/>
      <c r="G440" s="10"/>
      <c r="H440" s="10"/>
      <c r="I440" s="10"/>
      <c r="J440" s="10"/>
      <c r="K440" s="10"/>
      <c r="L440" s="168"/>
    </row>
    <row r="442" spans="2:12" ht="69" customHeight="1">
      <c r="B442" s="233" t="s">
        <v>281</v>
      </c>
      <c r="C442" s="233"/>
      <c r="D442" s="233"/>
      <c r="E442" s="233"/>
      <c r="F442" s="233"/>
      <c r="G442" s="233"/>
      <c r="H442" s="233"/>
      <c r="I442" s="233"/>
      <c r="J442" s="233"/>
      <c r="K442" s="233"/>
      <c r="L442" s="233"/>
    </row>
    <row r="443" spans="2:12" ht="15">
      <c r="B443" s="190"/>
      <c r="C443" s="190"/>
      <c r="D443" s="190"/>
      <c r="E443" s="190"/>
      <c r="F443" s="190"/>
      <c r="G443" s="190"/>
      <c r="H443" s="190"/>
      <c r="I443" s="190"/>
      <c r="J443" s="190"/>
      <c r="K443" s="190"/>
      <c r="L443" s="190"/>
    </row>
    <row r="444" spans="2:12" ht="64.5" customHeight="1">
      <c r="B444" s="233" t="s">
        <v>282</v>
      </c>
      <c r="C444" s="233"/>
      <c r="D444" s="233"/>
      <c r="E444" s="233"/>
      <c r="F444" s="233"/>
      <c r="G444" s="233"/>
      <c r="H444" s="233"/>
      <c r="I444" s="233"/>
      <c r="J444" s="233"/>
      <c r="K444" s="233"/>
      <c r="L444" s="233"/>
    </row>
    <row r="445" spans="2:12" ht="15">
      <c r="B445" s="190"/>
      <c r="C445" s="190"/>
      <c r="D445" s="190"/>
      <c r="E445" s="190"/>
      <c r="F445" s="190"/>
      <c r="G445" s="190"/>
      <c r="H445" s="190"/>
      <c r="I445" s="190"/>
      <c r="J445" s="190"/>
      <c r="K445" s="190"/>
      <c r="L445" s="190"/>
    </row>
    <row r="446" spans="2:12" ht="15" customHeight="1">
      <c r="B446" s="234" t="s">
        <v>283</v>
      </c>
      <c r="C446" s="234"/>
      <c r="D446" s="234"/>
      <c r="E446" s="234"/>
      <c r="F446" s="234"/>
      <c r="G446" s="234"/>
      <c r="H446" s="234"/>
      <c r="I446" s="234"/>
      <c r="J446" s="234"/>
      <c r="K446" s="234"/>
      <c r="L446" s="234"/>
    </row>
    <row r="447" spans="2:12" ht="15">
      <c r="B447" s="191"/>
      <c r="C447" s="191"/>
      <c r="D447" s="191"/>
      <c r="E447" s="191"/>
      <c r="F447" s="191"/>
      <c r="G447" s="191"/>
      <c r="H447" s="191"/>
      <c r="I447" s="191"/>
      <c r="J447" s="191"/>
      <c r="K447" s="191"/>
      <c r="L447" s="191"/>
    </row>
    <row r="448" spans="2:12" ht="97.5" customHeight="1">
      <c r="B448" s="233" t="s">
        <v>284</v>
      </c>
      <c r="C448" s="233"/>
      <c r="D448" s="233"/>
      <c r="E448" s="233"/>
      <c r="F448" s="233"/>
      <c r="G448" s="233"/>
      <c r="H448" s="233"/>
      <c r="I448" s="233"/>
      <c r="J448" s="233"/>
      <c r="K448" s="233"/>
      <c r="L448" s="233"/>
    </row>
    <row r="449" spans="2:12" ht="12.75">
      <c r="B449" s="3"/>
      <c r="C449" s="3"/>
      <c r="D449" s="3"/>
      <c r="E449" s="3"/>
      <c r="F449" s="3"/>
      <c r="G449" s="3"/>
      <c r="H449" s="3"/>
      <c r="I449" s="3"/>
      <c r="J449" s="3"/>
      <c r="K449" s="3"/>
      <c r="L449" s="3"/>
    </row>
    <row r="450" spans="2:12" ht="48.75" customHeight="1">
      <c r="B450" s="233" t="s">
        <v>285</v>
      </c>
      <c r="C450" s="233"/>
      <c r="D450" s="233"/>
      <c r="E450" s="233"/>
      <c r="F450" s="233"/>
      <c r="G450" s="233"/>
      <c r="H450" s="233"/>
      <c r="I450" s="233"/>
      <c r="J450" s="233"/>
      <c r="K450" s="233"/>
      <c r="L450" s="233"/>
    </row>
    <row r="451" spans="2:12" ht="12.75">
      <c r="B451" s="3"/>
      <c r="C451" s="3"/>
      <c r="D451" s="3"/>
      <c r="E451" s="3"/>
      <c r="F451" s="3"/>
      <c r="G451" s="3"/>
      <c r="H451" s="3"/>
      <c r="I451" s="3"/>
      <c r="J451" s="3"/>
      <c r="K451" s="3"/>
      <c r="L451" s="3"/>
    </row>
    <row r="452" spans="2:12" ht="34.5" customHeight="1">
      <c r="B452" s="232" t="s">
        <v>286</v>
      </c>
      <c r="C452" s="232"/>
      <c r="D452" s="232"/>
      <c r="E452" s="232"/>
      <c r="F452" s="232"/>
      <c r="G452" s="232"/>
      <c r="H452" s="232"/>
      <c r="I452" s="232"/>
      <c r="J452" s="232"/>
      <c r="K452" s="232"/>
      <c r="L452" s="232"/>
    </row>
    <row r="453" spans="2:12" ht="12.75" customHeight="1">
      <c r="B453" s="233"/>
      <c r="C453" s="233"/>
      <c r="D453" s="233"/>
      <c r="E453" s="233"/>
      <c r="F453" s="233"/>
      <c r="G453" s="233"/>
      <c r="H453" s="233"/>
      <c r="I453" s="233"/>
      <c r="J453" s="233"/>
      <c r="K453" s="233"/>
      <c r="L453" s="233"/>
    </row>
    <row r="455" spans="2:12" ht="12.75">
      <c r="B455" s="192"/>
      <c r="C455" s="192"/>
      <c r="D455" s="192"/>
      <c r="E455" s="192"/>
      <c r="F455" s="192"/>
      <c r="G455" s="192"/>
      <c r="H455" s="192"/>
      <c r="I455" s="192"/>
      <c r="J455" s="192"/>
      <c r="K455" s="192"/>
      <c r="L455" s="192"/>
    </row>
    <row r="457" spans="2:12" ht="12.75">
      <c r="B457" s="192"/>
      <c r="C457" s="192"/>
      <c r="D457" s="192"/>
      <c r="E457" s="192"/>
      <c r="F457" s="192"/>
      <c r="G457" s="192"/>
      <c r="H457" s="192"/>
      <c r="I457" s="192"/>
      <c r="J457" s="192"/>
      <c r="K457" s="192"/>
      <c r="L457" s="192"/>
    </row>
    <row r="459" spans="2:12" ht="12.75">
      <c r="B459" s="192"/>
      <c r="C459" s="192"/>
      <c r="D459" s="192"/>
      <c r="E459" s="192"/>
      <c r="F459" s="192"/>
      <c r="G459" s="192"/>
      <c r="H459" s="192"/>
      <c r="I459" s="192"/>
      <c r="J459" s="192"/>
      <c r="K459" s="192"/>
      <c r="L459" s="192"/>
    </row>
    <row r="460" spans="3:12" ht="12.75" customHeight="1">
      <c r="C460" s="192"/>
      <c r="D460" s="192"/>
      <c r="E460" s="192"/>
      <c r="F460" s="192"/>
      <c r="G460" s="192"/>
      <c r="H460" s="192"/>
      <c r="I460" s="192"/>
      <c r="J460" s="192"/>
      <c r="K460" s="192"/>
      <c r="L460" s="192"/>
    </row>
    <row r="461" spans="2:12" ht="12.75">
      <c r="B461" s="193"/>
      <c r="C461" s="193"/>
      <c r="D461" s="193"/>
      <c r="E461" s="193"/>
      <c r="F461" s="193"/>
      <c r="G461" s="193"/>
      <c r="H461" s="193"/>
      <c r="I461" s="193"/>
      <c r="J461" s="193"/>
      <c r="K461" s="193"/>
      <c r="L461" s="193"/>
    </row>
  </sheetData>
  <sheetProtection/>
  <mergeCells count="52">
    <mergeCell ref="B452:L452"/>
    <mergeCell ref="B453:L453"/>
    <mergeCell ref="B442:L442"/>
    <mergeCell ref="B444:L444"/>
    <mergeCell ref="B446:L446"/>
    <mergeCell ref="B448:L448"/>
    <mergeCell ref="B450:L450"/>
    <mergeCell ref="D325:K325"/>
    <mergeCell ref="B282:C282"/>
    <mergeCell ref="B283:C283"/>
    <mergeCell ref="B284:C284"/>
    <mergeCell ref="B285:C285"/>
    <mergeCell ref="B286:C286"/>
    <mergeCell ref="B287:C287"/>
    <mergeCell ref="B288:C288"/>
    <mergeCell ref="B289:C289"/>
    <mergeCell ref="B290:C290"/>
    <mergeCell ref="B280:C280"/>
    <mergeCell ref="B291:C291"/>
    <mergeCell ref="D308:K308"/>
    <mergeCell ref="B139:K139"/>
    <mergeCell ref="B130:K130"/>
    <mergeCell ref="B131:K131"/>
    <mergeCell ref="B281:C281"/>
    <mergeCell ref="B141:K141"/>
    <mergeCell ref="B272:C272"/>
    <mergeCell ref="B273:C273"/>
    <mergeCell ref="B83:C84"/>
    <mergeCell ref="B275:C275"/>
    <mergeCell ref="B276:C276"/>
    <mergeCell ref="B277:C277"/>
    <mergeCell ref="B278:C278"/>
    <mergeCell ref="B279:C279"/>
    <mergeCell ref="B274:C274"/>
    <mergeCell ref="B132:K132"/>
    <mergeCell ref="B87:C88"/>
    <mergeCell ref="H94:K95"/>
    <mergeCell ref="H98:K99"/>
    <mergeCell ref="F106:G106"/>
    <mergeCell ref="H110:J111"/>
    <mergeCell ref="H66:K66"/>
    <mergeCell ref="H68:K69"/>
    <mergeCell ref="H71:K72"/>
    <mergeCell ref="H75:K76"/>
    <mergeCell ref="F65:G65"/>
    <mergeCell ref="C1:K1"/>
    <mergeCell ref="B6:L6"/>
    <mergeCell ref="B7:L7"/>
    <mergeCell ref="B8:L8"/>
    <mergeCell ref="B9:L9"/>
    <mergeCell ref="B11:L11"/>
    <mergeCell ref="B49:L49"/>
  </mergeCells>
  <printOptions/>
  <pageMargins left="0.5" right="0.5" top="0.5" bottom="0.5" header="0.3" footer="0.3"/>
  <pageSetup fitToHeight="0" fitToWidth="1" horizontalDpi="600" verticalDpi="600" orientation="portrait" scale="41" r:id="rId2"/>
  <headerFooter>
    <oddHeader>&amp;L
</oddHeader>
    <oddFooter>&amp;L&amp;8TD Covered Bond Programme&amp;C&amp;8Monthly Investor Report - August 29, 2014&amp;R&amp;8&amp;P</oddFooter>
  </headerFooter>
  <rowBreaks count="4" manualBreakCount="4">
    <brk id="103" min="1" max="11" man="1"/>
    <brk id="219" min="1" max="11" man="1"/>
    <brk id="323" min="1" max="11" man="1"/>
    <brk id="431" min="1" max="11" man="1"/>
  </rowBreaks>
  <colBreaks count="1" manualBreakCount="1">
    <brk id="1" max="41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Bakker, Tom</dc:creator>
  <cp:keywords/>
  <dc:description/>
  <cp:lastModifiedBy>Bakker, Tom</cp:lastModifiedBy>
  <cp:lastPrinted>2014-09-10T21:10:00Z</cp:lastPrinted>
  <dcterms:created xsi:type="dcterms:W3CDTF">2014-09-09T23:37:04Z</dcterms:created>
  <dcterms:modified xsi:type="dcterms:W3CDTF">2014-09-29T17:26:39Z</dcterms:modified>
  <cp:category/>
  <cp:version/>
  <cp:contentType/>
  <cp:contentStatus/>
</cp:coreProperties>
</file>